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AStamelou\Desktop\Data for NAP\"/>
    </mc:Choice>
  </mc:AlternateContent>
  <bookViews>
    <workbookView xWindow="0" yWindow="0" windowWidth="24000" windowHeight="9150" tabRatio="477" activeTab="2"/>
  </bookViews>
  <sheets>
    <sheet name="BLUE STAR-HELLENIC SEAWAYS" sheetId="5" r:id="rId1"/>
    <sheet name="ΑΝΕΚ" sheetId="2" r:id="rId2"/>
    <sheet name="ΖΑΝΤΕ" sheetId="3" r:id="rId3"/>
    <sheet name="ΜΙΝΟΑΝ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5" l="1"/>
  <c r="I5" i="5"/>
  <c r="J5" i="5"/>
  <c r="H6" i="5"/>
  <c r="I6" i="5"/>
  <c r="J6" i="5"/>
  <c r="H7" i="5"/>
  <c r="I7" i="5"/>
  <c r="J7" i="5"/>
  <c r="H8" i="5"/>
  <c r="I8" i="5"/>
  <c r="J8" i="5"/>
  <c r="H9" i="5"/>
  <c r="I9" i="5"/>
  <c r="J9" i="5"/>
  <c r="H10" i="5"/>
  <c r="I10" i="5"/>
  <c r="J10" i="5"/>
  <c r="H11" i="5"/>
  <c r="I11" i="5"/>
  <c r="J11" i="5"/>
  <c r="H12" i="5"/>
  <c r="I12" i="5"/>
  <c r="J12" i="5"/>
  <c r="H13" i="5"/>
  <c r="I13" i="5"/>
  <c r="J13" i="5"/>
  <c r="H14" i="5"/>
  <c r="I14" i="5"/>
  <c r="J14" i="5"/>
  <c r="H15" i="5"/>
  <c r="I15" i="5"/>
  <c r="J15" i="5"/>
  <c r="H16" i="5"/>
  <c r="I16" i="5"/>
  <c r="J16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1" i="5"/>
  <c r="I31" i="5"/>
  <c r="J31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7" i="5"/>
  <c r="I37" i="5"/>
  <c r="J37" i="5"/>
  <c r="H38" i="5"/>
  <c r="I38" i="5"/>
  <c r="J38" i="5"/>
  <c r="H39" i="5"/>
  <c r="I39" i="5"/>
  <c r="J39" i="5"/>
  <c r="H40" i="5"/>
  <c r="I40" i="5"/>
  <c r="J40" i="5"/>
  <c r="H41" i="5"/>
  <c r="I41" i="5"/>
  <c r="J41" i="5"/>
  <c r="H42" i="5"/>
  <c r="I42" i="5"/>
  <c r="J42" i="5"/>
  <c r="H43" i="5"/>
  <c r="I43" i="5"/>
  <c r="J43" i="5"/>
  <c r="H44" i="5"/>
  <c r="I44" i="5"/>
  <c r="J44" i="5"/>
  <c r="H45" i="5"/>
  <c r="I45" i="5"/>
  <c r="J45" i="5"/>
  <c r="H46" i="5"/>
  <c r="I46" i="5"/>
  <c r="J46" i="5"/>
  <c r="H47" i="5"/>
  <c r="I47" i="5"/>
  <c r="J47" i="5"/>
  <c r="H48" i="5"/>
  <c r="I48" i="5"/>
  <c r="J48" i="5"/>
  <c r="H49" i="5"/>
  <c r="I49" i="5"/>
  <c r="J49" i="5"/>
  <c r="H50" i="5"/>
  <c r="I50" i="5"/>
  <c r="J50" i="5"/>
  <c r="H51" i="5"/>
  <c r="I51" i="5"/>
  <c r="J51" i="5"/>
  <c r="H52" i="5"/>
  <c r="I52" i="5"/>
  <c r="J52" i="5"/>
  <c r="H53" i="5"/>
  <c r="I53" i="5"/>
  <c r="J53" i="5"/>
  <c r="H54" i="5"/>
  <c r="I54" i="5"/>
  <c r="J54" i="5"/>
  <c r="H55" i="5"/>
  <c r="I55" i="5"/>
  <c r="J55" i="5"/>
  <c r="H56" i="5"/>
  <c r="I56" i="5"/>
  <c r="J56" i="5"/>
  <c r="H57" i="5"/>
  <c r="I57" i="5"/>
  <c r="J57" i="5"/>
  <c r="H58" i="5"/>
  <c r="I58" i="5"/>
  <c r="J58" i="5"/>
  <c r="H59" i="5"/>
  <c r="I59" i="5"/>
  <c r="J59" i="5"/>
  <c r="H60" i="5"/>
  <c r="I60" i="5"/>
  <c r="J60" i="5"/>
  <c r="H61" i="5"/>
  <c r="I61" i="5"/>
  <c r="J61" i="5"/>
  <c r="H62" i="5"/>
  <c r="I62" i="5"/>
  <c r="J62" i="5"/>
  <c r="H63" i="5"/>
  <c r="I63" i="5"/>
  <c r="J63" i="5"/>
  <c r="H64" i="5"/>
  <c r="I64" i="5"/>
  <c r="J64" i="5"/>
  <c r="H65" i="5"/>
  <c r="I65" i="5"/>
  <c r="J65" i="5"/>
  <c r="H66" i="5"/>
  <c r="I66" i="5"/>
  <c r="J66" i="5"/>
  <c r="H67" i="5"/>
  <c r="I67" i="5"/>
  <c r="J67" i="5"/>
  <c r="H68" i="5"/>
  <c r="I68" i="5"/>
  <c r="J68" i="5"/>
  <c r="H69" i="5"/>
  <c r="I69" i="5"/>
  <c r="J69" i="5"/>
  <c r="H70" i="5"/>
  <c r="I70" i="5"/>
  <c r="J70" i="5"/>
  <c r="H71" i="5"/>
  <c r="I71" i="5"/>
  <c r="J71" i="5"/>
  <c r="H72" i="5"/>
  <c r="I72" i="5"/>
  <c r="J72" i="5"/>
  <c r="H73" i="5"/>
  <c r="I73" i="5"/>
  <c r="J73" i="5"/>
  <c r="J4" i="5"/>
  <c r="I4" i="5"/>
  <c r="H4" i="5"/>
  <c r="E15" i="5"/>
  <c r="E14" i="5"/>
  <c r="E16" i="5"/>
  <c r="E65" i="5"/>
  <c r="E23" i="5"/>
  <c r="E71" i="5"/>
  <c r="E69" i="5"/>
  <c r="E70" i="5"/>
  <c r="E28" i="5"/>
  <c r="E10" i="5" l="1"/>
  <c r="E5" i="5"/>
  <c r="E73" i="5"/>
  <c r="E8" i="5"/>
  <c r="E6" i="5"/>
  <c r="E7" i="5"/>
  <c r="E35" i="5"/>
  <c r="E58" i="5"/>
  <c r="E45" i="5"/>
  <c r="E49" i="5"/>
  <c r="E46" i="5"/>
  <c r="E60" i="5"/>
  <c r="E22" i="5"/>
  <c r="E21" i="5"/>
  <c r="H12" i="4" l="1"/>
  <c r="I12" i="4"/>
  <c r="J12" i="4"/>
  <c r="K12" i="4"/>
  <c r="L12" i="4" s="1"/>
  <c r="M12" i="4"/>
  <c r="N12" i="4" s="1"/>
  <c r="H3" i="4"/>
  <c r="I3" i="4"/>
  <c r="J3" i="4"/>
  <c r="K3" i="4"/>
  <c r="L3" i="4" s="1"/>
  <c r="M3" i="4"/>
  <c r="N3" i="4" s="1"/>
  <c r="H7" i="4"/>
  <c r="I7" i="4"/>
  <c r="J7" i="4"/>
  <c r="K7" i="4"/>
  <c r="L7" i="4" s="1"/>
  <c r="M7" i="4"/>
  <c r="N7" i="4" s="1"/>
  <c r="H6" i="4"/>
  <c r="I6" i="4"/>
  <c r="J6" i="4"/>
  <c r="K6" i="4"/>
  <c r="L6" i="4" s="1"/>
  <c r="M6" i="4"/>
  <c r="N6" i="4" s="1"/>
  <c r="H8" i="4"/>
  <c r="I8" i="4"/>
  <c r="J8" i="4"/>
  <c r="K8" i="4"/>
  <c r="L8" i="4" s="1"/>
  <c r="M8" i="4"/>
  <c r="N8" i="4" s="1"/>
  <c r="H29" i="4"/>
  <c r="I29" i="4"/>
  <c r="J29" i="4"/>
  <c r="K29" i="4"/>
  <c r="L29" i="4" s="1"/>
  <c r="M29" i="4"/>
  <c r="N29" i="4" s="1"/>
  <c r="H27" i="4"/>
  <c r="I27" i="4"/>
  <c r="J27" i="4"/>
  <c r="K27" i="4"/>
  <c r="L27" i="4" s="1"/>
  <c r="M27" i="4"/>
  <c r="N27" i="4"/>
  <c r="H26" i="4"/>
  <c r="I26" i="4"/>
  <c r="J26" i="4"/>
  <c r="K26" i="4"/>
  <c r="L26" i="4" s="1"/>
  <c r="M26" i="4"/>
  <c r="N26" i="4" s="1"/>
  <c r="H28" i="4"/>
  <c r="I28" i="4"/>
  <c r="J28" i="4"/>
  <c r="K28" i="4"/>
  <c r="L28" i="4" s="1"/>
  <c r="M28" i="4"/>
  <c r="N28" i="4" s="1"/>
  <c r="H4" i="4"/>
  <c r="I4" i="4"/>
  <c r="J4" i="4"/>
  <c r="K4" i="4"/>
  <c r="L4" i="4" s="1"/>
  <c r="M4" i="4"/>
  <c r="N4" i="4" s="1"/>
  <c r="H5" i="4"/>
  <c r="I5" i="4"/>
  <c r="J5" i="4"/>
  <c r="K5" i="4"/>
  <c r="L5" i="4" s="1"/>
  <c r="M5" i="4"/>
  <c r="N5" i="4" s="1"/>
  <c r="H9" i="4"/>
  <c r="I9" i="4"/>
  <c r="J9" i="4"/>
  <c r="K9" i="4"/>
  <c r="L9" i="4" s="1"/>
  <c r="M9" i="4"/>
  <c r="N9" i="4" s="1"/>
  <c r="H13" i="4"/>
  <c r="I13" i="4"/>
  <c r="J13" i="4"/>
  <c r="K13" i="4"/>
  <c r="L13" i="4" s="1"/>
  <c r="M13" i="4"/>
  <c r="N13" i="4" s="1"/>
  <c r="H14" i="4"/>
  <c r="I14" i="4"/>
  <c r="J14" i="4"/>
  <c r="K14" i="4"/>
  <c r="L14" i="4" s="1"/>
  <c r="M14" i="4"/>
  <c r="N14" i="4" s="1"/>
  <c r="H15" i="4"/>
  <c r="I15" i="4"/>
  <c r="J15" i="4"/>
  <c r="K15" i="4"/>
  <c r="L15" i="4" s="1"/>
  <c r="M15" i="4"/>
  <c r="N15" i="4"/>
  <c r="H16" i="4"/>
  <c r="I16" i="4"/>
  <c r="J16" i="4"/>
  <c r="K16" i="4"/>
  <c r="L16" i="4" s="1"/>
  <c r="M16" i="4"/>
  <c r="N16" i="4" s="1"/>
  <c r="H17" i="4"/>
  <c r="I17" i="4"/>
  <c r="J17" i="4"/>
  <c r="K17" i="4"/>
  <c r="L17" i="4" s="1"/>
  <c r="M17" i="4"/>
  <c r="N17" i="4" s="1"/>
  <c r="H18" i="4"/>
  <c r="I18" i="4"/>
  <c r="J18" i="4"/>
  <c r="K18" i="4"/>
  <c r="L18" i="4" s="1"/>
  <c r="M18" i="4"/>
  <c r="N18" i="4" s="1"/>
  <c r="H19" i="4"/>
  <c r="I19" i="4"/>
  <c r="J19" i="4"/>
  <c r="K19" i="4"/>
  <c r="L19" i="4" s="1"/>
  <c r="M19" i="4"/>
  <c r="N19" i="4" s="1"/>
  <c r="H20" i="4"/>
  <c r="I20" i="4"/>
  <c r="J20" i="4"/>
  <c r="K20" i="4"/>
  <c r="L20" i="4" s="1"/>
  <c r="M20" i="4"/>
  <c r="N20" i="4" s="1"/>
  <c r="H21" i="4"/>
  <c r="I21" i="4"/>
  <c r="J21" i="4"/>
  <c r="K21" i="4"/>
  <c r="L21" i="4" s="1"/>
  <c r="M21" i="4"/>
  <c r="N21" i="4" s="1"/>
  <c r="H22" i="4"/>
  <c r="I22" i="4"/>
  <c r="J22" i="4"/>
  <c r="K22" i="4"/>
  <c r="L22" i="4" s="1"/>
  <c r="M22" i="4"/>
  <c r="N22" i="4" s="1"/>
  <c r="H23" i="4"/>
  <c r="I23" i="4"/>
  <c r="J23" i="4"/>
  <c r="K23" i="4"/>
  <c r="L23" i="4" s="1"/>
  <c r="M23" i="4"/>
  <c r="N23" i="4" s="1"/>
  <c r="H24" i="4"/>
  <c r="I24" i="4"/>
  <c r="J24" i="4"/>
  <c r="K24" i="4"/>
  <c r="L24" i="4" s="1"/>
  <c r="M24" i="4"/>
  <c r="N24" i="4" s="1"/>
  <c r="H25" i="4"/>
  <c r="I25" i="4"/>
  <c r="J25" i="4"/>
  <c r="K25" i="4"/>
  <c r="L25" i="4" s="1"/>
  <c r="M25" i="4"/>
  <c r="N25" i="4" s="1"/>
  <c r="H32" i="4"/>
  <c r="I32" i="4"/>
  <c r="J32" i="4"/>
  <c r="K32" i="4"/>
  <c r="L32" i="4" s="1"/>
  <c r="M32" i="4"/>
  <c r="N32" i="4" s="1"/>
  <c r="H33" i="4"/>
  <c r="I33" i="4"/>
  <c r="J33" i="4"/>
  <c r="K33" i="4"/>
  <c r="L33" i="4" s="1"/>
  <c r="M33" i="4"/>
  <c r="N33" i="4"/>
  <c r="H34" i="4"/>
  <c r="I34" i="4"/>
  <c r="J34" i="4"/>
  <c r="K34" i="4"/>
  <c r="L34" i="4" s="1"/>
  <c r="M34" i="4"/>
  <c r="N34" i="4" s="1"/>
  <c r="H35" i="4"/>
  <c r="I35" i="4"/>
  <c r="J35" i="4"/>
  <c r="K35" i="4"/>
  <c r="L35" i="4" s="1"/>
  <c r="M35" i="4"/>
  <c r="N35" i="4" s="1"/>
  <c r="H36" i="4"/>
  <c r="I36" i="4"/>
  <c r="J36" i="4"/>
  <c r="K36" i="4"/>
  <c r="L36" i="4" s="1"/>
  <c r="M36" i="4"/>
  <c r="N36" i="4" s="1"/>
  <c r="H37" i="4"/>
  <c r="I37" i="4"/>
  <c r="J37" i="4"/>
  <c r="K37" i="4"/>
  <c r="L37" i="4" s="1"/>
  <c r="M37" i="4"/>
  <c r="N37" i="4" s="1"/>
  <c r="H38" i="4"/>
  <c r="I38" i="4"/>
  <c r="J38" i="4"/>
  <c r="K38" i="4"/>
  <c r="L38" i="4" s="1"/>
  <c r="M38" i="4"/>
  <c r="N38" i="4" s="1"/>
  <c r="H39" i="4"/>
  <c r="I39" i="4"/>
  <c r="J39" i="4"/>
  <c r="K39" i="4"/>
  <c r="L39" i="4" s="1"/>
  <c r="M39" i="4"/>
  <c r="N39" i="4" s="1"/>
  <c r="H40" i="4"/>
  <c r="I40" i="4"/>
  <c r="J40" i="4"/>
  <c r="K40" i="4"/>
  <c r="L40" i="4" s="1"/>
  <c r="M40" i="4"/>
  <c r="N40" i="4" s="1"/>
  <c r="H41" i="4"/>
  <c r="I41" i="4"/>
  <c r="J41" i="4"/>
  <c r="K41" i="4"/>
  <c r="L41" i="4" s="1"/>
  <c r="M41" i="4"/>
  <c r="N41" i="4" s="1"/>
  <c r="H42" i="4"/>
  <c r="I42" i="4"/>
  <c r="J42" i="4"/>
  <c r="K42" i="4"/>
  <c r="L42" i="4" s="1"/>
  <c r="M42" i="4"/>
  <c r="N42" i="4" s="1"/>
  <c r="H43" i="4"/>
  <c r="I43" i="4"/>
  <c r="J43" i="4"/>
  <c r="K43" i="4"/>
  <c r="L43" i="4" s="1"/>
  <c r="M43" i="4"/>
  <c r="N43" i="4" s="1"/>
  <c r="H44" i="4"/>
  <c r="I44" i="4"/>
  <c r="J44" i="4"/>
  <c r="K44" i="4"/>
  <c r="L44" i="4" s="1"/>
  <c r="M44" i="4"/>
  <c r="N44" i="4" s="1"/>
  <c r="H31" i="4"/>
  <c r="I31" i="4"/>
  <c r="J31" i="4"/>
  <c r="K31" i="4"/>
  <c r="L31" i="4" s="1"/>
  <c r="M31" i="4"/>
  <c r="N31" i="4"/>
  <c r="H30" i="4"/>
  <c r="I30" i="4"/>
  <c r="J30" i="4"/>
  <c r="K30" i="4"/>
  <c r="L30" i="4" s="1"/>
  <c r="M30" i="4"/>
  <c r="N30" i="4" s="1"/>
  <c r="H46" i="4"/>
  <c r="I46" i="4"/>
  <c r="J46" i="4"/>
  <c r="K46" i="4"/>
  <c r="L46" i="4" s="1"/>
  <c r="M46" i="4"/>
  <c r="N46" i="4" s="1"/>
  <c r="H45" i="4"/>
  <c r="I45" i="4"/>
  <c r="J45" i="4"/>
  <c r="K45" i="4"/>
  <c r="L45" i="4" s="1"/>
  <c r="M45" i="4"/>
  <c r="N45" i="4" s="1"/>
  <c r="J10" i="4"/>
  <c r="H10" i="4"/>
  <c r="K10" i="4"/>
  <c r="L10" i="4" s="1"/>
  <c r="I10" i="4"/>
  <c r="M10" i="4"/>
  <c r="N10" i="4" s="1"/>
  <c r="E30" i="4"/>
  <c r="E25" i="4"/>
  <c r="E22" i="4"/>
  <c r="E14" i="4"/>
  <c r="E26" i="4" l="1"/>
  <c r="E6" i="4"/>
  <c r="E10" i="4"/>
  <c r="E12" i="4"/>
  <c r="E3" i="4"/>
  <c r="E29" i="4"/>
  <c r="E4" i="4"/>
  <c r="E5" i="4"/>
  <c r="E9" i="4"/>
  <c r="E13" i="4"/>
  <c r="E15" i="4"/>
  <c r="E16" i="4"/>
  <c r="E17" i="4"/>
  <c r="E18" i="4"/>
  <c r="E19" i="4"/>
  <c r="E20" i="4"/>
  <c r="E21" i="4"/>
  <c r="E23" i="4"/>
  <c r="E24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31" i="4"/>
  <c r="E11" i="4"/>
  <c r="H8" i="3"/>
  <c r="H9" i="3"/>
  <c r="H10" i="3"/>
  <c r="H11" i="3"/>
  <c r="H12" i="3"/>
  <c r="H6" i="3"/>
  <c r="H13" i="3"/>
  <c r="H5" i="3"/>
  <c r="H14" i="3"/>
  <c r="H3" i="3"/>
  <c r="H4" i="3"/>
  <c r="H7" i="3"/>
</calcChain>
</file>

<file path=xl/sharedStrings.xml><?xml version="1.0" encoding="utf-8"?>
<sst xmlns="http://schemas.openxmlformats.org/spreadsheetml/2006/main" count="1304" uniqueCount="733">
  <si>
    <t>Δρομολόγια</t>
  </si>
  <si>
    <t>Από</t>
  </si>
  <si>
    <t>Προς</t>
  </si>
  <si>
    <t>Ώρα αναχώρησης</t>
  </si>
  <si>
    <t>Ώρα άφιξης</t>
  </si>
  <si>
    <t>Διάρκεια</t>
  </si>
  <si>
    <t>Ημέρες</t>
  </si>
  <si>
    <t>Λιμάνια</t>
  </si>
  <si>
    <t>Όνομα</t>
  </si>
  <si>
    <t>Διεύθυνση</t>
  </si>
  <si>
    <t>Ώρες λειτουργίας</t>
  </si>
  <si>
    <t>Τηλέφωνα επικοινωνίας</t>
  </si>
  <si>
    <t>Αγορά εισιτηρίου</t>
  </si>
  <si>
    <t>Διεύθυνση ιστοσελίδας e-ticketing</t>
  </si>
  <si>
    <t>Εκδοτήρια εισιτηρίων</t>
  </si>
  <si>
    <t>Γενικές πληροφορίες</t>
  </si>
  <si>
    <t>Διεύθυνση/Διευθύνσεις</t>
  </si>
  <si>
    <t>Ακτή Κονδύλη 24, 18545 Πειραιάς</t>
  </si>
  <si>
    <t>Δευ - Παρ: 09:00 - 17:00 Σαβ - Κυρ και αργίες: Κλειστά</t>
  </si>
  <si>
    <t>+30 210 4197470</t>
  </si>
  <si>
    <t>email</t>
  </si>
  <si>
    <t>customerservice@anek.gr</t>
  </si>
  <si>
    <t>ΠΕΙΡΑΙΑΣ</t>
  </si>
  <si>
    <t>ΧΑΝΙΑ</t>
  </si>
  <si>
    <t>8h</t>
  </si>
  <si>
    <t>ΑΠΛΟ</t>
  </si>
  <si>
    <t>ΜΕ ΕΠΙΣΤΡΟΦΗ</t>
  </si>
  <si>
    <t>50% ΑΠΛΟ</t>
  </si>
  <si>
    <t>50% ΜΕ ΕΠΙΣΤΡΟΦΗ</t>
  </si>
  <si>
    <t>Τιμές εισιτηρίων (€)</t>
  </si>
  <si>
    <t>https://www.anek.gr/el/booking</t>
  </si>
  <si>
    <t>ΗΡΑΚΛΕΙΟ</t>
  </si>
  <si>
    <t>9h</t>
  </si>
  <si>
    <t>ΑΝΑΦΗ</t>
  </si>
  <si>
    <t>Δευ</t>
  </si>
  <si>
    <t>Παρ</t>
  </si>
  <si>
    <t>ΔΙΑΦΑΝΙ</t>
  </si>
  <si>
    <t>ΚΑΡΠΑΘΟΣ</t>
  </si>
  <si>
    <t>ΚΑΣΟΣ</t>
  </si>
  <si>
    <t>ΜΗΛΟΣ</t>
  </si>
  <si>
    <t>ΡΟΔΟΣ</t>
  </si>
  <si>
    <t>ΣΑΝΤΟΡΙΝΗ</t>
  </si>
  <si>
    <t>ΣΗΤΕΙΑ</t>
  </si>
  <si>
    <t>ΧΑΛΚΗ</t>
  </si>
  <si>
    <t>Κυρ</t>
  </si>
  <si>
    <t>Τετ</t>
  </si>
  <si>
    <t>Σαβ</t>
  </si>
  <si>
    <t>Τρι</t>
  </si>
  <si>
    <t>8h15m</t>
  </si>
  <si>
    <t>21h5m</t>
  </si>
  <si>
    <t>4h10m</t>
  </si>
  <si>
    <t>12h15m</t>
  </si>
  <si>
    <t>4h25m</t>
  </si>
  <si>
    <t>13h50m</t>
  </si>
  <si>
    <t>17h30m</t>
  </si>
  <si>
    <t>2h10m</t>
  </si>
  <si>
    <t>Ενδιάμεσες στάσεις</t>
  </si>
  <si>
    <t>ΣΑΝΤΟΡΙΝΗ,ΜΗΛΟΣ</t>
  </si>
  <si>
    <t>18h10m</t>
  </si>
  <si>
    <t>ΑΝΑΦΗ,ΣΗΤΕΙΑ,ΚΑΣΟΣ,ΚΑΡΠΑΘΟΣ,ΔΙΑΦΑΝΙ,ΧΑΛΚΗ</t>
  </si>
  <si>
    <t>21h35m</t>
  </si>
  <si>
    <t>ΔΙΑΦΑΝΙ,ΚΑΡΠΑΘΟΣ,ΚΑΣΟΣ,ΣΗΤΕΙΑ,ΗΡΑΚΛΕΙΟ,ΣΗΤΕΙΑ,ΚΑΣΟΣ</t>
  </si>
  <si>
    <t>18h20m</t>
  </si>
  <si>
    <t>ΧΑΛΚΗ,ΡΟΔΟΣ,ΔΙΑΦΙΑΝΙ,ΚΑΡΠΑΘΟΣ,ΚΑΣΟΣ</t>
  </si>
  <si>
    <t>20h15m</t>
  </si>
  <si>
    <t>ΣΑΝΤΟΡΙΝΗ,ΠΕΙΡΑΙΑΣ</t>
  </si>
  <si>
    <t>ΑΝΑΦΗ,ΗΡΑΚΛΕΙΟ,ΣΗΤΕΙΑ,ΚΑΣΟΣ,ΚΑΡΠΑΘΟΣ</t>
  </si>
  <si>
    <t>ΡΟΔΟΣ,ΧΑΛΚΗ,ΔΙΑΦΑΝΙ,ΚΑΡΠΑΘΟΣ,ΚΑΣΟΣ,ΣΗΤΕΙΑ</t>
  </si>
  <si>
    <t>Ηράκλειο - Λιμάνι, 71110, ΗΡΑΚΛΕΙΟΥ</t>
  </si>
  <si>
    <t>Δευ-Παρ</t>
  </si>
  <si>
    <t>Δευ-Παρ 9:00-17:00</t>
  </si>
  <si>
    <t>14541 </t>
  </si>
  <si>
    <t>Ακτή Τομπάζη 21, Χανιά - Παλιό Λιμάνι, 73132, ΧΑΝΙΩΝ</t>
  </si>
  <si>
    <t>Ανάφη 840 09</t>
  </si>
  <si>
    <t>Πηγάδια, Κάρπαθος, 85700, ΔΩΔΕΚΑΝΗΣΩΝ</t>
  </si>
  <si>
    <t>Κάσου, 858 00 Φρυ, Κάσος Δωδεκανήσου</t>
  </si>
  <si>
    <t>Αδάμαντας, Μήλος - Λιμάνι, 84800, ΚΥΚΛΑΔΩΝ</t>
  </si>
  <si>
    <t>Πλατεια Ελευθεριας 85100</t>
  </si>
  <si>
    <t>2241022220, 2241028666-2241028888</t>
  </si>
  <si>
    <t>Θήρα, Θήρα, 84700, ΚΥΚΛΑΔΩΝ</t>
  </si>
  <si>
    <t>Σητεία, Σητεία - Λιμάνι, 72300, ΛΑΣΙΘΙΟΥ</t>
  </si>
  <si>
    <t>Χάλκη, Χάλκη, 85110, ΔΩΔΕΚΑΝΗΣΩΝ</t>
  </si>
  <si>
    <t>Τηλέφωνο</t>
  </si>
  <si>
    <t>Ακτή Κονδύλη 24, 185 45 Πειραιάς</t>
  </si>
  <si>
    <t>+30 210 4197510</t>
  </si>
  <si>
    <t>Εθνικής Αντιστάσεως 1, Νέο Λιμάνι, 49 100 Κέρκυρα</t>
  </si>
  <si>
    <t>+30 26610 24503-4</t>
  </si>
  <si>
    <t>Πλατεία Σοφ. Bενιζέλου, 73 134 Xανιά</t>
  </si>
  <si>
    <t>+30 28210 27500-4</t>
  </si>
  <si>
    <t>Εθνικής Αντιστάσεως 22, Νέο Λιμάνι, 49 100 Κέρκυρα</t>
  </si>
  <si>
    <t>+30 26610 81222 &amp; 26660</t>
  </si>
  <si>
    <t>Εθνάρχου Βενιζέλου 55 Σούδα 732 00</t>
  </si>
  <si>
    <t>+30 28210 80050</t>
  </si>
  <si>
    <t>Λεωφόρος Δημοκρατίας 11, 71 306 Hράκλειο</t>
  </si>
  <si>
    <t>+30 2810 222481-2</t>
  </si>
  <si>
    <t>Β. Κορνάρου 83, 72 300 Σητεία</t>
  </si>
  <si>
    <t>+30 28430 28555, +30 28430 22765</t>
  </si>
  <si>
    <t>Κεντρική Πλατεία Φηρών, 84 700 Σαντορίνη</t>
  </si>
  <si>
    <t>+30 22860 22220</t>
  </si>
  <si>
    <t>Αδάμας 84 801, Μήλος</t>
  </si>
  <si>
    <t>+30 22870 22000, +30 22870 23300</t>
  </si>
  <si>
    <t>Ανάφη, 84 009</t>
  </si>
  <si>
    <t>+30 22860 61220</t>
  </si>
  <si>
    <t>Ακτή Σαχτούρη 5, 851 00 Ρόδος</t>
  </si>
  <si>
    <t>+30 22410 35066, +30 22410 36170</t>
  </si>
  <si>
    <t>Κάσος 85 800</t>
  </si>
  <si>
    <t>+30 22450 41323, +30 22450 41495</t>
  </si>
  <si>
    <t>Τ.Θ. 161, 85 700 Κάρπαθος</t>
  </si>
  <si>
    <t>+30 22450 23342</t>
  </si>
  <si>
    <t>Διαφάνι, 85 700 Κάρπαθος</t>
  </si>
  <si>
    <t>+30 22450 51410, +30 22450 51024</t>
  </si>
  <si>
    <t>Χάλκη, 851 10</t>
  </si>
  <si>
    <t>+30 22460 45110</t>
  </si>
  <si>
    <t>Λιμενικός Σταθμός, Νέο Λιμάνι Εγνατία, 46100 Ηγουμενίτσα</t>
  </si>
  <si>
    <t>+30 26650 26081, +3026650 29063</t>
  </si>
  <si>
    <t>Ιονίου Πελάγους, Νέο Λιμάνι, 46 100 Ηγουμενίτσα</t>
  </si>
  <si>
    <t>+30 26650 29063</t>
  </si>
  <si>
    <t>26650 28150, 26650 24252</t>
  </si>
  <si>
    <t>Νέος Τερματικός Σταθμός Νότιου Λιμένα Πατρών, 261 00 Νέο Λιμάνι Πατρών</t>
  </si>
  <si>
    <t>+30 2610 343655, +30 2610 342601</t>
  </si>
  <si>
    <t>Όθωνος Αμαλίας 12, 26223 Πάτρα</t>
  </si>
  <si>
    <t>+30 2610 622 500</t>
  </si>
  <si>
    <t>+30 2610 634000</t>
  </si>
  <si>
    <t>Ωράριο</t>
  </si>
  <si>
    <t>e-mail</t>
  </si>
  <si>
    <t>Δευτέρα με Παρασκευή 09.00 π.μ.-18.00μ.μ. Σάββατο-Κυριακή &amp; Αργίες κλειστά.</t>
  </si>
  <si>
    <t>pr-pir@anek.gr</t>
  </si>
  <si>
    <t>Δευ - Παρ:09.00 -19.00, Σαβ 09.00-17.00, Κυρ: Κλειστά</t>
  </si>
  <si>
    <t>+30 210 4197400, +30 210 4197420</t>
  </si>
  <si>
    <t>booking@anek.gr</t>
  </si>
  <si>
    <t>cargo@anek.gr</t>
  </si>
  <si>
    <t>+30 210 4197540, +30 210 4197541</t>
  </si>
  <si>
    <t>+30 210 4197542-3-4, +30 210 4197548</t>
  </si>
  <si>
    <t>adriatic.cargo.capacity@anek-superfast.com</t>
  </si>
  <si>
    <t>mancan@otenet.gr</t>
  </si>
  <si>
    <t>info.corfuport@superfast.com</t>
  </si>
  <si>
    <t>pr-cha@anek.gr</t>
  </si>
  <si>
    <t>ira-ag@anek.gr</t>
  </si>
  <si>
    <t>info@sitianholidays.gr</t>
  </si>
  <si>
    <t>info@pelican.gr</t>
  </si>
  <si>
    <t>travel@milostravel.gr</t>
  </si>
  <si>
    <t>roussoutravel@yahoo.gr</t>
  </si>
  <si>
    <t>tsagarod@otenet.gr</t>
  </si>
  <si>
    <t>smanusos@otenet.gr</t>
  </si>
  <si>
    <t>possi.travel@hotmail.com</t>
  </si>
  <si>
    <t>orfanos.hotel@gmail.com</t>
  </si>
  <si>
    <t>info@fedonhalki.com</t>
  </si>
  <si>
    <t>ticket@anekigo.gr - cargo@anekigo.gr</t>
  </si>
  <si>
    <t>ticket@anekigo.gr</t>
  </si>
  <si>
    <t>info.igoumenitsaport@superfast.com</t>
  </si>
  <si>
    <t>ticket@anekpat.gr - cargo@anekpat.gr</t>
  </si>
  <si>
    <t>info.patrasport.ancona@superfast.com</t>
  </si>
  <si>
    <t>info.patrasport.bari@superfast.com</t>
  </si>
  <si>
    <t>Πεμ</t>
  </si>
  <si>
    <t>2h15m</t>
  </si>
  <si>
    <t>1h5m</t>
  </si>
  <si>
    <t>3h50m</t>
  </si>
  <si>
    <t>15h10m</t>
  </si>
  <si>
    <t>Δευ,Σαβ</t>
  </si>
  <si>
    <t>ΚΥΘΝΟΣ,ΣΕΡΙΦΟΣ,ΣΙΦΝΟΣ,ΚΙΜΩΛΟΣ,ΜΗΛΟΣ,ΣΙΦΝΟΣ,ΣΕΡΙΦΟΣ,ΚΥΘΝΟΣ</t>
  </si>
  <si>
    <t>ΣΕΡΙΦΟΣ,ΣΙΦΝΟΣ,ΚΙΜΩΛΟΣ,ΦΟΛ/ΡΟΣ,ΣΙΚΙΝΟΣ,ΙΟΣ,ΘΗΡΑ,ΙΟΣ,ΣΙΚΙΝΟΣ,ΦΟΛ/ΛΟΣ,ΣΙΦΝΟΣ,ΣΕΡΙΦΟΣ</t>
  </si>
  <si>
    <t>22h15m</t>
  </si>
  <si>
    <t>ΚΥΘΝΟΣ,ΣΕΡΙΦΟΣ,ΣΙΦΝΟΣ,ΜΗΛΟΣ,ΚΙΜΩΛΟΣ,ΣΙΦΝΟΣ,ΣΕΡΙΦΟΣ,ΚΥΘΝΟΣ</t>
  </si>
  <si>
    <t>ΚΥΘΝΟΣ,ΣΕΡΙΦΟΣ,ΣΙΦΝΟΣ,ΦΟΛ/ΡΟΣ,ΣΙΚΙΝΟΣ,ΙΟΣ,ΘΗΡΑ,ΙΟΣ,ΣΙΚΙΝΟΣ,ΦΟΛ/ΡΟΣ,ΣΙΦΝΟΣ</t>
  </si>
  <si>
    <t>16h50m</t>
  </si>
  <si>
    <t>ΣΕΡΙΦΟΣ,ΣΙΦΝΟΣ,ΣΙΚΙΝΟΣ,ΦΟΛ/ΡΟΣ,ΚΙΜΩΛΟΣ,ΣΙΦΝΟΣ,ΣΕΡΙΦΟΣ,ΚΥΘΝΟΣ</t>
  </si>
  <si>
    <t>ΛΗΜΝΟΣ</t>
  </si>
  <si>
    <t>ΣΑΜΟΘΡΑΚΗ</t>
  </si>
  <si>
    <t>ΣΑΜΟΘΡΑΚΗ,ΑΛΕΞ/ΠΟΛΗ,ΣΑΜΟΘΡΑΚΗ,ΑΛΕΞ/ΠΟΛΗ</t>
  </si>
  <si>
    <t>12h50m</t>
  </si>
  <si>
    <t>ΑΛΕΞ/ΠΟΛΗ</t>
  </si>
  <si>
    <t>13h30m</t>
  </si>
  <si>
    <t>ΑΛΕΞ/ΠΟΛΗ,ΣΑΜΟΘΡΑΚΗ,ΛΗΜΝΟΣ,ΣΑΜΟΘΡΑΚΗ</t>
  </si>
  <si>
    <t>ΣΑΜΟΘΡΑΚΗ,ΛΗΜΝΟΣ,ΣΑΜΟΘΡΑΚΗ,ΑΛΕΞ/ΠΟΛΗ</t>
  </si>
  <si>
    <t>Δευ, Τρι, Τετ, Πεμ, Παρ, Σαβ, Κυρ</t>
  </si>
  <si>
    <t>ΑΛΕΞ/ΠΟΛΗ,ΣΑΜΟΘΡΑΚΗ</t>
  </si>
  <si>
    <t>4h20m</t>
  </si>
  <si>
    <t>Παρ,Σαβ</t>
  </si>
  <si>
    <t>10h20m</t>
  </si>
  <si>
    <t>ΣΑΜΟΘΡΑΚΗ,ΑΛΕΞ/ΠΟΛΗ,ΣΑΜΟΘΡΑΚΗ</t>
  </si>
  <si>
    <t>Εμπορικός Λιμένας - ΤΟΛ,Αλεξανδρούπολη, Ελλάδα, ΤΚ 68100</t>
  </si>
  <si>
    <t>25510 26251</t>
  </si>
  <si>
    <t>Ίος, Ίος - Λιμάνι, 84001, ΚΥΚΛΑΔΩΝ</t>
  </si>
  <si>
    <t>ΙΟΣ</t>
  </si>
  <si>
    <t>Κίμωλος, Κίμωλος, 84004, ΚΥΚΛΑΔΩΝ</t>
  </si>
  <si>
    <t>ΚΙΜΩΛΟΣ</t>
  </si>
  <si>
    <t>Μέριχας, Κύθνος, 84006, ΚΥΚΛΑΔΩΝ</t>
  </si>
  <si>
    <t>ΚΥΘΝΟΣ</t>
  </si>
  <si>
    <t>Αρβανιτάκη 8, Μύρινα 814 00</t>
  </si>
  <si>
    <t>Καμαριώτισσα, Σαμοθράκη, 68002, ΕΒΡΟΥ</t>
  </si>
  <si>
    <t>Σέριφος, Σέριφος - Λιμάνι, 84005, ΚΥΚΛΑΔΩΝ</t>
  </si>
  <si>
    <t>ΣΕΡΙΦΟΣ</t>
  </si>
  <si>
    <t>http://www.zanteferries.gr/kratisi_eisitirio/</t>
  </si>
  <si>
    <t>Φιλελλήνων 4-6 Πειραιάς, 185 36</t>
  </si>
  <si>
    <t>210 4100211 – 210 4100209 – 210 4101667</t>
  </si>
  <si>
    <t>piraeus@zanteferries.gr</t>
  </si>
  <si>
    <t>Κεντρικός λιμένας Αλεξανδρούπολης Αλεξανδρούπολη, 681 00</t>
  </si>
  <si>
    <t>25510 82289</t>
  </si>
  <si>
    <t>alexandroupolis@zanteferries.gr</t>
  </si>
  <si>
    <t>Κ. Λομβάρδου 72 Ζάκυνθος, 291 00</t>
  </si>
  <si>
    <t>26950 49501</t>
  </si>
  <si>
    <t>zakynthos@zanteferries.gr</t>
  </si>
  <si>
    <t>Λιμάνι Αθηνιός, Σαντορίνη</t>
  </si>
  <si>
    <t>22860 23660  </t>
  </si>
  <si>
    <t>Ίος, Κυκλάδες 84001</t>
  </si>
  <si>
    <t>2286091343   6972813236 </t>
  </si>
  <si>
    <t>Χωριό Κιμώλου</t>
  </si>
  <si>
    <t>22870 51000   22870 51214   6974185128</t>
  </si>
  <si>
    <t>ΜΕΡΙΧΑΣ ΚΥΘΝΟΣ 84006</t>
  </si>
  <si>
    <t>22810 32104   </t>
  </si>
  <si>
    <t>ΑΔΑΜΑΣ ΜΗΛΟΥ 84800</t>
  </si>
  <si>
    <t>22870 22000   22870 22688  </t>
  </si>
  <si>
    <t>Φιλελλήνων 4-6, Πειραιάς</t>
  </si>
  <si>
    <t>Δευ-Παρ 9.00-17.00</t>
  </si>
  <si>
    <t>210 4100211   210 4100212 </t>
  </si>
  <si>
    <t>ΛΙΒΑΔΙ ΣΕΡΙΦΟΣ- 84005</t>
  </si>
  <si>
    <t>22810-52340 </t>
  </si>
  <si>
    <t>Λιμάνι ,Σίκινος, Κυκλάδες 84010</t>
  </si>
  <si>
    <t>22860 51232   69815 94106</t>
  </si>
  <si>
    <t>ΑΠΟΛΛΩΝΙΑ 84003</t>
  </si>
  <si>
    <t>22840 31217   22840 32373  </t>
  </si>
  <si>
    <t>ΧΩΡΑ - ΦΟΛΕΓΑΝΔΡΟΣ, 84011</t>
  </si>
  <si>
    <t>2286041158   2286041159  </t>
  </si>
  <si>
    <t>ΣΙΦΝΟΣ,ΜΗΛΟΣ,ΦΟΛ/ΡΟΣ,ΣΙΚΙΝΟΣ,ΙΟΣ,ΘΗΡΑ,ΙΟΣ,ΣΙΚΙΝΟΣ,ΦΟΛ/ΡΟΣ,ΜΗΛΟΣ,ΠΕΙΡΑΙΑΣ</t>
  </si>
  <si>
    <t>Μήλος</t>
  </si>
  <si>
    <t>Ηράκλειο</t>
  </si>
  <si>
    <t>Πειραιάς</t>
  </si>
  <si>
    <t>Μύκονος</t>
  </si>
  <si>
    <t>Πάρος</t>
  </si>
  <si>
    <t>Σαντορίνη</t>
  </si>
  <si>
    <t>Νάξος</t>
  </si>
  <si>
    <t>Σύρος</t>
  </si>
  <si>
    <t>Τήνος</t>
  </si>
  <si>
    <t>Χανιά</t>
  </si>
  <si>
    <t>Πεμ,Κυρ</t>
  </si>
  <si>
    <t>Δευ,Τρι,Τετ,Παρ,Σαβ</t>
  </si>
  <si>
    <t>Πεμ,Παρ,Κυρ</t>
  </si>
  <si>
    <t>Δευ,Τρι,Πεμ,Παρ,Κυρ</t>
  </si>
  <si>
    <t>Δευ,Τρι,Πεμ,Κυρ</t>
  </si>
  <si>
    <t>Τρι,Πεμ,Κυρ</t>
  </si>
  <si>
    <t>Δευ,Παρ</t>
  </si>
  <si>
    <t>Δευ,Τρι,Τετ,Πεμ,Παρ</t>
  </si>
  <si>
    <t>Σαβ,Κυρ</t>
  </si>
  <si>
    <t>ΜΥΚΟΝΟΣ</t>
  </si>
  <si>
    <t>Δευ-Κυρ 8:00-16:00</t>
  </si>
  <si>
    <t>Τούρλος 846 00</t>
  </si>
  <si>
    <t>ΝΑΞΟΣ</t>
  </si>
  <si>
    <t>Naxos 843 00</t>
  </si>
  <si>
    <t>Πλατεία, P. Nirvana, Hermoupolis 841 00</t>
  </si>
  <si>
    <t>ΣΥΡΟΣ</t>
  </si>
  <si>
    <t>Δευ-Κυρ 24ωρες</t>
  </si>
  <si>
    <t>ΤΗΝΟΣ</t>
  </si>
  <si>
    <t>Navarchou Miaouli 4, Tinos 842 00</t>
  </si>
  <si>
    <t>https://www.minoan.gr/</t>
  </si>
  <si>
    <t>Κεντρικός Επιβατικός Σταθμός 461 00 Ηγουμενίτσα</t>
  </si>
  <si>
    <t>+30 26650 24404 +30 26654 40900</t>
  </si>
  <si>
    <t>igoumenitsa@minoan.gr</t>
  </si>
  <si>
    <t>Εθνικής Αντιστάσεως 4, 491 00 Κέρκυρα</t>
  </si>
  <si>
    <t>+30 26610 39112 +30 26610 38712 +30 26610 21300</t>
  </si>
  <si>
    <t>corfu@minoan.gr</t>
  </si>
  <si>
    <t>25ης Αυγούστου 17, 712 02 Ηράκλειο Κρήτη</t>
  </si>
  <si>
    <t>+30 2810 399899</t>
  </si>
  <si>
    <t>reservation@minoan.gr</t>
  </si>
  <si>
    <t>Σταθμός επιβίβασης: Νότιος Λιμένας Πατρών</t>
  </si>
  <si>
    <t>+30 2610 426000</t>
  </si>
  <si>
    <t>info@minoanpat.gr</t>
  </si>
  <si>
    <t>Ελευθερίου Βενιζέλου (Πανεπιστημίου) 59 &amp; Εμμ. Μπενάκη, 105 64 Αθήνα</t>
  </si>
  <si>
    <t>+30 210 3376910</t>
  </si>
  <si>
    <t>athens@minoan.gr</t>
  </si>
  <si>
    <t>Πρακτορείο Λιμένος Πειραιά Πύλη Ε2</t>
  </si>
  <si>
    <t>+30 210 4080028</t>
  </si>
  <si>
    <t>kpp_kioski@minoan.gr</t>
  </si>
  <si>
    <t>Θερμοπυλών 6-10, Άγιος Διονύσιος, 185 45 Πειραιάς</t>
  </si>
  <si>
    <t>+30 210 4145744</t>
  </si>
  <si>
    <t>booking@minoan.gr</t>
  </si>
  <si>
    <t>Πρακτορείο Λιμένος Ηρακλείου Κεντρικός Επιβατικός Σταθμός</t>
  </si>
  <si>
    <t>+30 2810 330327</t>
  </si>
  <si>
    <t>MILOS TRAVEL Αδαμαντας</t>
  </si>
  <si>
    <t>(+30) 22870 22000</t>
  </si>
  <si>
    <t>Παροικια , Πάρος</t>
  </si>
  <si>
    <t>+30 22840 22333 / 22092</t>
  </si>
  <si>
    <t>info@polostoursparos.com</t>
  </si>
  <si>
    <t>Φηρά, Θήρα, 84700, ΚΥΚΛΑΔΩΝ</t>
  </si>
  <si>
    <t>22860-22220</t>
  </si>
  <si>
    <t>ΙΟΣ ΚΥΚΛΑΔΕΣ 84001</t>
  </si>
  <si>
    <t>+30 22860 91343</t>
  </si>
  <si>
    <t>info@acteon.gr</t>
  </si>
  <si>
    <t>Ακτή Μαυρογένους Τ.Θ. 2, 84600 Μύκονος</t>
  </si>
  <si>
    <t>+30 22890 22322</t>
  </si>
  <si>
    <t>travel@delia.gr</t>
  </si>
  <si>
    <t>Λιμάνι Σούδας</t>
  </si>
  <si>
    <t>+30 28210 81276</t>
  </si>
  <si>
    <t>soudaagency@minoan.gr</t>
  </si>
  <si>
    <t>ΕΛ. ΒΕΝΙΖΈΛΟΥ 2 ΤΚ 731 32, Χανιά</t>
  </si>
  <si>
    <t>+30 2821045911 / +302821045912</t>
  </si>
  <si>
    <t>travelnanadakis@yahoo.com</t>
  </si>
  <si>
    <t>25ης Αυγούστου 17,712 02 Ηράκλειο-Κρήτη</t>
  </si>
  <si>
    <t>+30 2810 399800</t>
  </si>
  <si>
    <t>info@minoan.gr</t>
  </si>
  <si>
    <t>https://ebooking.minoan.gr/</t>
  </si>
  <si>
    <t>20% ΑΠΛΟ</t>
  </si>
  <si>
    <t>30% ΑΠΛΟ</t>
  </si>
  <si>
    <t>30% ΜΕ ΕΠΙΣΤΡΟΦΗ</t>
  </si>
  <si>
    <t>20% ΜΕ ΕΠΙΣΤΡΟΦΗ</t>
  </si>
  <si>
    <t>ΚΑΣΤΕΛΛΟΡΙΖΟ</t>
  </si>
  <si>
    <t>ΑΓ. ΚΗΡΥΚΟΣ,ΦΟΥΡΝΟΙ,ΠΑΤΜΟΣ,ΛΕΙΨΟΙ,ΚΑΛΥΜΝΟΣ,ΚΩΣ,ΝΙΣΥΡΟΣ,ΤΗΛΟΣ,ΣΥΜΗ,ΡΟΔΟΣ</t>
  </si>
  <si>
    <t>ΣΥΡΟΣ,ΠΑΤΜΟΣ,ΛΕΡΟΣ,ΚΩΣ</t>
  </si>
  <si>
    <t>ΠΑΤΜΟΣ,ΛΕΙΨΟΙ,ΛΕΡΟΣ,ΚΑΛΥΜΝΟΣ,ΚΩΣ,ΣΥΜΗ,ΡΟΔΟΣ,ΚΑΡΠΑΘΟΣ</t>
  </si>
  <si>
    <t>ΣΑΝΤΟΡΙΝΗ,ΚΩΣ</t>
  </si>
  <si>
    <t>ΣΥΡΟΣ,ΠΑΤΜΟΣ,ΛΕΡΟΣ,ΚΑΛΥΜΝΟΣ,ΚΩΣ</t>
  </si>
  <si>
    <t>ΒΑΘΥ ΣΑΜΟΥ,ΚΩΣ</t>
  </si>
  <si>
    <t>ΣΥΡΟΣ,ΚΑΛΥΜΝΟΣ,ΚΩΣ</t>
  </si>
  <si>
    <t>ΚΑΤΑΠΟΛΑ,ΠΑΤΜΟΣ,ΛΕΡΟΣ,ΚΩΣ</t>
  </si>
  <si>
    <t>ΑΣΤΥΠΑΛΑΙΑ,ΚΑΛΥΜΝΟΣ,ΚΩΣ,ΝΙΣΥΡΟΣ,ΤΗΛΟΣ,ΡΟΔΟΣ</t>
  </si>
  <si>
    <t>ΚΩΣ,ΣΥΜΗ</t>
  </si>
  <si>
    <t>ΑΣΤΥΠΑΛΑΙΑ</t>
  </si>
  <si>
    <t>ΠΑΡΟΣ,ΝΑΞΟΣ,ΔΟΝΟΥΣΑ,ΑΙΓΙΑΛΗ</t>
  </si>
  <si>
    <t>Δευ,Τετ,Παρ,Σαβ</t>
  </si>
  <si>
    <t>ΚΑΒΑΛΑ</t>
  </si>
  <si>
    <t>25h35m</t>
  </si>
  <si>
    <t>ΚΑΛΥΜΝΟΣ</t>
  </si>
  <si>
    <t>ΣΑΒ</t>
  </si>
  <si>
    <t>ΑΙΓΙΝΑ</t>
  </si>
  <si>
    <t>7:00,11:00,15:00</t>
  </si>
  <si>
    <t>7:40,11:40,15:40</t>
  </si>
  <si>
    <t>ΔΕΥ</t>
  </si>
  <si>
    <t>ΑΓΚΙΣΤΡΙ(ΜΥΛΟΙ)</t>
  </si>
  <si>
    <t>8:50,12:50,16:50,19:00</t>
  </si>
  <si>
    <t>9:45,13:45,17:45,19:55</t>
  </si>
  <si>
    <t>ΔΕΥ,ΤΡΙ,ΤΕΤ,ΠΕΜ,ΠΑΡ</t>
  </si>
  <si>
    <t>8:50,12:50,16:50</t>
  </si>
  <si>
    <t>9:45,13:45,17:45</t>
  </si>
  <si>
    <t>ΠΑΡ</t>
  </si>
  <si>
    <t>ΔΕΥ,ΤΡΙ,ΤΕΤ,ΠΕΜ,ΣΑΒ</t>
  </si>
  <si>
    <t>11:00,15:00</t>
  </si>
  <si>
    <t>11:40,15:40</t>
  </si>
  <si>
    <t>ΠΑΡ,ΚΥΡ</t>
  </si>
  <si>
    <t>ΣΑΒ,ΚΥΡ</t>
  </si>
  <si>
    <t>ΣΠΕΤΣΕΣ</t>
  </si>
  <si>
    <t>ΠΟΡΟΣ,ΥΔΡΑ</t>
  </si>
  <si>
    <t>9:00,13:00,18:00</t>
  </si>
  <si>
    <t>10:00,14:00,19:00</t>
  </si>
  <si>
    <t>ΠΟΡΤΟ ΧΕΛΙ</t>
  </si>
  <si>
    <t>10:00,16:00,20:00</t>
  </si>
  <si>
    <t>13:30,19:30,23:30</t>
  </si>
  <si>
    <t>ΠΟΡΟΣ,ΥΔΡΑ,ΕΡΜΙΟΝΗ,ΣΠΕΤΣΕΣ</t>
  </si>
  <si>
    <t>ΔΕΥ,ΤΡΙ,ΤΕΤ,ΠΕΜ,ΠΑΡ,ΣΑΒ,ΚΥΡ</t>
  </si>
  <si>
    <t>ΠΑΡΟΣ,ΝΑΞΟΣ</t>
  </si>
  <si>
    <t>ΠΑΡΟΣ,ΝΑΞΟΣ,ΙΟΣ</t>
  </si>
  <si>
    <t>ΚΑΤΑΠΟΛΑ</t>
  </si>
  <si>
    <t>ΤΡΙ</t>
  </si>
  <si>
    <t>ΠΑΡΟΣ,ΝΑΞΟΣ,ΗΡΑΚΛΕΙΑ,ΣΧΟΙΝΟΥΣΑ,ΚΟΥΦΟΝΗΣΙΑ</t>
  </si>
  <si>
    <t>ΚΑΡΛΟΒΑΣΙ</t>
  </si>
  <si>
    <t>ΣΥΡΟΣ,ΠΑΡΟΣ,ΝΑΞΟΣ,ΕΥΔΗΛΟΣ</t>
  </si>
  <si>
    <t>ΤΕΤ</t>
  </si>
  <si>
    <t>ΠΑΡΟΣ,ΝΑΞΟΣ,ΙΟΣ,ΣΑΝΤΟΡΙΝΗ</t>
  </si>
  <si>
    <t>ΤΡΙ,ΠΕΜ</t>
  </si>
  <si>
    <t>ΔΕΥ,ΠΑΡ</t>
  </si>
  <si>
    <t>ΒΑΘΥ ΣΑΜΟΥ</t>
  </si>
  <si>
    <t>ΠΑΡΟΣ,ΝΑΞΟΣ,ΕΥΔΗΛΟΣ,ΚΑΡΛΟΒΑΣΙ</t>
  </si>
  <si>
    <t>ΤΡΙ,ΠΕΜ,ΚΥΡ</t>
  </si>
  <si>
    <t>ΚΥΡ</t>
  </si>
  <si>
    <t>ΣΥΡΟΣ,ΠΑΡΟΣ,ΝΑΞΟΣ,ΙΟΣ,ΣΑΝΤΟΡΙΝΗ</t>
  </si>
  <si>
    <t>ΣΥΡΟΣ,ΤΗΝΟΣ</t>
  </si>
  <si>
    <t>ΜΥΚΟΝΟΣ,ΕΥΔΗΛΟΣ,ΚΑΡΛΟΒΑΣΙ,ΧΙΟΣ,ΟΙΝΟΥΣΣΕΣ,ΜΥΤΙΛΗΝΗ,ΛΗΜΝΟΣ</t>
  </si>
  <si>
    <t>ΣΙΓΡΙ ΛΕΣΒΟΥ</t>
  </si>
  <si>
    <t>ΜΥΚΟΝΟΣ,ΜΕΣΤΑ ΧΙΟΥ</t>
  </si>
  <si>
    <t>ΛΑΥΡΙΟ</t>
  </si>
  <si>
    <t>ΚΕΑ,ΚΥΘΝΟΣ</t>
  </si>
  <si>
    <t>ΚΕΑ,ΚΥΘΝΟΣ,ΣΥΡΟΣ,ΠΑΡΟΣ,ΝΑΞΟΣ,ΙΟΣ,ΣΙΚΙΝΟΣ,ΦΟΛΕΓΑΝΔΡΟΣ,ΚΙΜΩΛΟΣ</t>
  </si>
  <si>
    <t>ΜΥΤΙΛΗΝΗ</t>
  </si>
  <si>
    <t>ΧΙΟΣ</t>
  </si>
  <si>
    <t>ΨΑΡΑ,ΟΙΝΟΥΣΣΕΣ,ΧΙΟΣ</t>
  </si>
  <si>
    <t>ΤΕΤ,ΠΑΡ</t>
  </si>
  <si>
    <t>ΔΕΥ,ΤΡΙ,ΠΕΜ,ΚΥΡ</t>
  </si>
  <si>
    <t>ΠΕΜ</t>
  </si>
  <si>
    <t>ΛΗΜΝΟΣ,ΜΥΤΙΛΗΝΗ,ΟΙΝΟΥΣΣΕΣ,ΧΙΟΣ,ΒΑΘΥ ΣΑΜΟΥ,ΚΑΡΛΟΒΑΣΙ,ΕΥΔΗΛΟΣ,ΣΥΡΟΣ</t>
  </si>
  <si>
    <t>24h55m</t>
  </si>
  <si>
    <t>ΛΗΜΝΟΣ,ΜΥΤΙΛΗΝΗ,ΧΙΟΣ,ΒΑΘΥ ΣΑΜΟΥ,ΦΟΥΡΝΟΙ,ΑΓ.ΚΗΡΥΚΟΣ,ΠΑΤΜΟΣ</t>
  </si>
  <si>
    <t>ΜΥΚΟΝΟΣ,ΠΑΤΜΟΣ,ΑΓ.ΚΗΡΥΚΟΣ,ΦΟΥΡΝΟΙ,ΒΑΘΥ ΣΑΜΟΥ,ΧΙΟΣ,ΜΥΤΙΛΗΝΗ,ΛΗΜΝΟΣ</t>
  </si>
  <si>
    <t>ΤΗΝΟΣ,ΜΥΚΟΝΟΣ,ΑΓ.ΚΗΡΥΚΟΣ,ΦΟΥΡΝΟΙ,ΒΑΘΥ ΣΑΜΟΥ,ΧΙΟΣ,ΜΥΤΙΛΗΝΗ,ΛΗΜΝΟΣ</t>
  </si>
  <si>
    <t>ΛΗΜΝΟΣ,ΜΥΤΙΛΗΝΗ,ΧΙΟΣ,ΒΑΘΥ ΣΑΜΟΥ,ΦΟΥΡΝΟΙ,ΑΓ.ΚΗΡΥΚΟΣ,ΤΗΝΟΣ</t>
  </si>
  <si>
    <t>ΒΟΛΟΣ</t>
  </si>
  <si>
    <t>ΑΛΟΝΝΗΣΟΣ</t>
  </si>
  <si>
    <t>ΣΚΙΑΘΟΣ,ΓΛΩΣΣΑ ΣΚΟΠΕΛΟΥ,ΣΚΟΠΕΛΟΣ</t>
  </si>
  <si>
    <t>ΣΚΟΠΕΛΟΣ,ΓΛΩΣΣΑ ΣΚΟΠΕΛΟΥ,ΣΚΙΑΘΟΣ</t>
  </si>
  <si>
    <t>ΚΥΘΝΟΣ,ΚΕΑ</t>
  </si>
  <si>
    <t>ΑΝΔΡΟΣ</t>
  </si>
  <si>
    <t>ΤΗΝΟΣ,ΣΥΡΟΣ,ΚΥΘΝΟΣ,ΚΕΑ</t>
  </si>
  <si>
    <t>1h</t>
  </si>
  <si>
    <t>9:50,13:50,17:50,20:00</t>
  </si>
  <si>
    <t>10:50,14:50,18:50,21:00</t>
  </si>
  <si>
    <t>8:00,12:00,16:00</t>
  </si>
  <si>
    <t>8:40,12:40,16:40</t>
  </si>
  <si>
    <t>ΣΑΝΤΟΡΙΝΗ,ΙΟΣ,ΝΑΞΟΣ,ΠΑΡΟΣ</t>
  </si>
  <si>
    <t>ΑΙΓΙΑΛΗ,ΔΟΝΟΥΣΑ,ΝΑΞΟΣ,ΠΑΡΟΣ</t>
  </si>
  <si>
    <t>ΡΟΔΟΣ,ΤΗΛΟΣ,ΝΙΣΥΡΟΣ,ΚΩΣ,ΚΑΛΥΜΝΟΣ,ΑΣΤΥΠΑΛΑΙΑ</t>
  </si>
  <si>
    <t>ΔΕΥ,ΤΕΤ</t>
  </si>
  <si>
    <t>ΔΕΥ,ΤΕΤ,ΠΑΡ,ΣΑΒ</t>
  </si>
  <si>
    <t>ΚΩΣ,ΒΑΘΥ ΣΑΜΟΥ</t>
  </si>
  <si>
    <t>ΒΑΘΥ ΣΑΜΟΥ,ΕΥΔΗΛΟΣ,ΝΑΞΟΣ,ΠΑΡΟΣ</t>
  </si>
  <si>
    <t>ΚΑΣΟΣ,ΡΟΔΟΣ,ΣΥΜΗ,ΚΩΣ,ΚΑΛΥΜΝΟΣ,ΛΕΡΟΣ,ΛΕΙΨΟΙ,ΠΑΤΜΟΣ</t>
  </si>
  <si>
    <t>ΚΩΣ,ΚΑΛΥΜΝΟΣ,ΛΕΡΟΣ,ΠΑΤΜΟΣ,ΣΥΡΟΣ</t>
  </si>
  <si>
    <t>ΡΟΔΟΣ,ΣΥΜΗ,ΤΗΛΟΣ,ΝΙΣΥΡΟΣ,ΚΩΣ,ΚΑΛΥΜΝΟΣ,ΛΕΙΨΟΙ,ΠΑΤΜΟΣ,ΦΟΥΡΝΟΙ,ΑΓ.ΚΗΡΥΚΟΣ</t>
  </si>
  <si>
    <t>ΛΕΡΟΣ,ΠΑΤΜΟΣ,ΣΥΡΟΣ</t>
  </si>
  <si>
    <t>ΠΕΜ,ΚΥΡ</t>
  </si>
  <si>
    <t>ΕΥΔΗΛΟΣ,ΝΑΞΟΣ,ΠΑΡΟΣ</t>
  </si>
  <si>
    <t>ΚΟΥΓΟΝΗΣΙΑ,ΣΧΟΙΝΟΥΣΑ,ΗΡΑΚΛΕΙΑ,ΝΑΞΟΣ,ΠΑΡΟΣ</t>
  </si>
  <si>
    <t>ΚΩΣ,ΚΑΤΑΠΟΛΑ</t>
  </si>
  <si>
    <t>ΤΗΝΟΣ,ΣΥΡΟΣ</t>
  </si>
  <si>
    <t>ΜΕΣΤΑ ΧΙΟΥ,ΜΥΚΟΝΟΣ</t>
  </si>
  <si>
    <t>ΧΙΟΣ,ΟΙΝΟΥΣΣΕΣ,ΨΑΡΑ</t>
  </si>
  <si>
    <t>ΤΡΙ,ΚΥΡ</t>
  </si>
  <si>
    <t>ΝΑΞΟΣ,ΠΑΡΟΣ</t>
  </si>
  <si>
    <t>ΙΟΣ,ΝΑΞΟΣ,ΠΑΡΟΣ</t>
  </si>
  <si>
    <t>ΠΑΡΟΣ</t>
  </si>
  <si>
    <t>ΣΠΕΤΣΕΣ,ΕΡΜΙΟΝΗ,ΥΔΡΑ,ΠΟΡΟΣ</t>
  </si>
  <si>
    <t>5:50,13:45,19:15</t>
  </si>
  <si>
    <t>9:20,17:15,21:55</t>
  </si>
  <si>
    <t>ΣΥΜΗ,ΚΩΣ</t>
  </si>
  <si>
    <t>ΚΩΣ,ΛΕΡΟΣ,ΠΑΤΜΟΣ,ΣΥΡΟΣ</t>
  </si>
  <si>
    <t>ΚΩΣ,ΣΑΝΤΟΡΙΝΗ</t>
  </si>
  <si>
    <t>ΥΔΡΑ,ΠΟΡΟΣ</t>
  </si>
  <si>
    <t>11:30,15:20,20:20</t>
  </si>
  <si>
    <t>13:50,17:30,22:30</t>
  </si>
  <si>
    <t>ΚΩΣ</t>
  </si>
  <si>
    <t>Βερροιoπουλου 5, Κως 85300</t>
  </si>
  <si>
    <t>Κάλυμνος 852 00</t>
  </si>
  <si>
    <t>ΛΕΡΟΣ</t>
  </si>
  <si>
    <t>Λακκί 854 00</t>
  </si>
  <si>
    <t>ΛΕΙΨΟΙ</t>
  </si>
  <si>
    <t>Λειψοί 850 01</t>
  </si>
  <si>
    <t>ΝΙΣΥΡΟΣ</t>
  </si>
  <si>
    <t>Νίσυρος 853 03</t>
  </si>
  <si>
    <t>ΣΥΜΗ</t>
  </si>
  <si>
    <t>Αγγελίδη, Σύμη 856 00</t>
  </si>
  <si>
    <t>Λεωφ. Δημοκρατίας 31, Αίγινα 180 10</t>
  </si>
  <si>
    <t>24ΩΡΟ</t>
  </si>
  <si>
    <t>ΠΟΡΟΣ</t>
  </si>
  <si>
    <t>ΕΡΜΙΟΝΗ</t>
  </si>
  <si>
    <t>Επαρχιακή Ερμιόνης Κρανιδίου 123, Ερμιόνη 210 51</t>
  </si>
  <si>
    <t>Ερμιονίδα 213 00</t>
  </si>
  <si>
    <t>ΥΔΡΑ</t>
  </si>
  <si>
    <t>Σπέτσες 180 50</t>
  </si>
  <si>
    <t>Λεωφ. Σταύρου Κιονίων 10, Τήνος 842 00</t>
  </si>
  <si>
    <t>Χρήστου Κωνσταντόπουλου 2, Πάρος 844 00</t>
  </si>
  <si>
    <t>ΚΟΥΦΟΝΗΣΙ</t>
  </si>
  <si>
    <t>Νάξος και Μικρές Κυκλάδες 843 00</t>
  </si>
  <si>
    <t>ΑΜΟΡΓΟΣ(ΚΑΤΑΠΟΛΑ)</t>
  </si>
  <si>
    <t>Αμοργός 840 08</t>
  </si>
  <si>
    <t>Νεώρειον 37, Χίος 821 00</t>
  </si>
  <si>
    <t>Π. Kουντουριώτου και, Εφταλιώτου, Μυτιλήνη 811 00</t>
  </si>
  <si>
    <t>ΣΚΙΑΘΟΣ</t>
  </si>
  <si>
    <t>Σκιάθος 370 02</t>
  </si>
  <si>
    <t>ΔΕΥ-ΣΑΒ 8:00-16:00</t>
  </si>
  <si>
    <t>ΣΚΟΠΕΛΟΣ</t>
  </si>
  <si>
    <t>ΔΕΥ-ΚΥΡ 7:30-22:30</t>
  </si>
  <si>
    <t>Αλόννησος 370 05</t>
  </si>
  <si>
    <t>Λαυρεωτική 195 00</t>
  </si>
  <si>
    <t>Αβέρωφ 1, Καβάλα 654 03</t>
  </si>
  <si>
    <t>Κεντρικός Προβλήτας Λιμένος Βόλου 382 21  ΒΟΛΟΣ</t>
  </si>
  <si>
    <t>https://bookonline.bluestarferries.com/uts_web/BookOnline.aspx</t>
  </si>
  <si>
    <t>https://bookonline.hellenicseaways.gr/uts_web/BookOnline.aspx</t>
  </si>
  <si>
    <t>Νέο λιμάνι Λαυρίου, 19500 Λαύριο</t>
  </si>
  <si>
    <t>22920 60370-1</t>
  </si>
  <si>
    <t>krialism@gmail.com</t>
  </si>
  <si>
    <t>22940 26239 / 22940 22292</t>
  </si>
  <si>
    <t>info@mamalistravel.gr</t>
  </si>
  <si>
    <t>Λιμάνι Ραφήνας, αρ. 11, 19009 Ραφήνα</t>
  </si>
  <si>
    <t>Ακτή Παπανδρέου, Λιμάνι Ραφήνας, 19009 Ραφήνα</t>
  </si>
  <si>
    <t>22940 23150 / 22940 23561</t>
  </si>
  <si>
    <t>info@yourferry.gr</t>
  </si>
  <si>
    <t>Αριστείδου 6, 18531 Πειραιάς</t>
  </si>
  <si>
    <t>210 4222440</t>
  </si>
  <si>
    <t>info.piraeus@letstour.gr</t>
  </si>
  <si>
    <t>Εκδοτήριο γραμμών ΣΑΡΩΝΙΚΟΥ: ΠΥΛΗ Ε8, Πειραιάς</t>
  </si>
  <si>
    <t>210 4190200 / 210 4121830</t>
  </si>
  <si>
    <t>info.saronic@letstour.gr</t>
  </si>
  <si>
    <t>Ακτή Ποσειδώνος 26, 18531 Πειραιάς</t>
  </si>
  <si>
    <t>210 4119313</t>
  </si>
  <si>
    <t>info@giovanti.gr</t>
  </si>
  <si>
    <t>Λιμάνι Αγκιστρίου (Μύλοι), 18010 Aγκίστρι</t>
  </si>
  <si>
    <t>22970 91470</t>
  </si>
  <si>
    <t>hswagistri@gmail.com</t>
  </si>
  <si>
    <t>18010 Αίγινα</t>
  </si>
  <si>
    <t>22970 26777</t>
  </si>
  <si>
    <t>hswaegina@yahoo.gr</t>
  </si>
  <si>
    <t>21051 Ερμιόνη</t>
  </si>
  <si>
    <t>27540 31514 / 27540 32408</t>
  </si>
  <si>
    <t>info@funinthesun.gr</t>
  </si>
  <si>
    <t>Πλατεία Ηρώων 4, 18020 Πόρος</t>
  </si>
  <si>
    <t>22980 22977 / 22980 22297</t>
  </si>
  <si>
    <t>info@marinostours.gr</t>
  </si>
  <si>
    <t>21300 Πόρτο Χέλι</t>
  </si>
  <si>
    <t>27540 51444</t>
  </si>
  <si>
    <t>portoheli@hellenicvision.gr</t>
  </si>
  <si>
    <t>Ντάπια, 18050 Σπέτσες</t>
  </si>
  <si>
    <t>22980 73141 / 22980 73142</t>
  </si>
  <si>
    <t>hswbarda@yahoo.gr</t>
  </si>
  <si>
    <t>Λιμάνι Ύδρας, 18040 Ύδρα</t>
  </si>
  <si>
    <t>22980 54007 / 22980 53812</t>
  </si>
  <si>
    <t>hydreoniki@gmail.com</t>
  </si>
  <si>
    <t>Ρήγα Φεραίου &amp; Ευβοϊκού, 35006 Άγ. Κωνσταντίνος</t>
  </si>
  <si>
    <t>22350 31920 / 22350 32444</t>
  </si>
  <si>
    <t>port@hellenictravel.net</t>
  </si>
  <si>
    <t>Πατητήρι Αλοννήσου, 37005 Αλόννησος</t>
  </si>
  <si>
    <t>24240 65220 / 24240 65602</t>
  </si>
  <si>
    <t>infoalkyon@gmail.com</t>
  </si>
  <si>
    <t>Αργοναυτών 33, 38221 Βόλος</t>
  </si>
  <si>
    <t>24210 23400</t>
  </si>
  <si>
    <t>sporades2008@yahoo.com</t>
  </si>
  <si>
    <t>37004 Γλώσσα Σκοπέλου</t>
  </si>
  <si>
    <t>24240 33435</t>
  </si>
  <si>
    <t>ntriant@otenet.gr</t>
  </si>
  <si>
    <t>Παπαδιαμάντη 1, 37002 Σκιάθος</t>
  </si>
  <si>
    <t>24270 22209 / 24270 22276</t>
  </si>
  <si>
    <t>skiathosoe@yahoo.gr</t>
  </si>
  <si>
    <t>Παραλία Σκοπέλου, 37003 Σκόπελος</t>
  </si>
  <si>
    <t>24240 22767 / 24240 23060</t>
  </si>
  <si>
    <t>kosiftrv@otenet.gr</t>
  </si>
  <si>
    <t>Λιμάνι Κορρησιάς, 84002 Κέα</t>
  </si>
  <si>
    <t>22880 21435</t>
  </si>
  <si>
    <t>info@praktoreiokeas.gr </t>
  </si>
  <si>
    <t>84004 Kίμωλος</t>
  </si>
  <si>
    <t>22870 51000 / 22870 51214</t>
  </si>
  <si>
    <t>smagan@otenet.gr</t>
  </si>
  <si>
    <t>Μέριχας, 84006 Kύθνος</t>
  </si>
  <si>
    <t>22810 32345 / 22810 32978</t>
  </si>
  <si>
    <t>gonidan1@otenet.gr</t>
  </si>
  <si>
    <t>Αδάμαντας, 84800 Mήλος</t>
  </si>
  <si>
    <t>22870 21994 / 22870 23626</t>
  </si>
  <si>
    <t>info@milosferries.gr </t>
  </si>
  <si>
    <t>Λιβάδι, 84005 Σέριφος</t>
  </si>
  <si>
    <t>22810 52135 / 22810 52340</t>
  </si>
  <si>
    <t>kondilisagency@gmail.com </t>
  </si>
  <si>
    <t>Αλλοπρόνοια, 84010 Σίκινος</t>
  </si>
  <si>
    <t>22860 51232 / 22860 51241</t>
  </si>
  <si>
    <t>kountouris_travel@yahoo.gr</t>
  </si>
  <si>
    <t>Απολλωνία, 84003 Σίφνος</t>
  </si>
  <si>
    <t>22840 31004 / 22840 33700</t>
  </si>
  <si>
    <t>ktslk@yahoo.gr</t>
  </si>
  <si>
    <t>Χώρα, 84011 Φολέγανδρος</t>
  </si>
  <si>
    <t>22860 41273 / 22860 41198</t>
  </si>
  <si>
    <t>info@folegandros-travel.gr</t>
  </si>
  <si>
    <t>84009 Aνάφη</t>
  </si>
  <si>
    <t>22860 61220 (Χώρα) / 22860 6407 (Λιμάνι)</t>
  </si>
  <si>
    <t>Λιμάνι Αιγιάλης, 84008 Αμοργός</t>
  </si>
  <si>
    <t>22850 73032</t>
  </si>
  <si>
    <t>nautilos@amorgos.net</t>
  </si>
  <si>
    <t>Λιμάνι Καταπόλων, 84008 Αμοργός</t>
  </si>
  <si>
    <t>22850 71256</t>
  </si>
  <si>
    <t>mxl957@otenet.gr</t>
  </si>
  <si>
    <t>22850 71201 / 22850 71035</t>
  </si>
  <si>
    <t>Λιμάνι Γαυρίου, 84500 Άνδρος</t>
  </si>
  <si>
    <t>22820 71542 / 22820 71222</t>
  </si>
  <si>
    <t>portoand@otenet.gr</t>
  </si>
  <si>
    <t>Λιμάνι Δονούσας, 843 00 Δονούσα</t>
  </si>
  <si>
    <t>22850 51570</t>
  </si>
  <si>
    <t>xsigalas@yahoo.gr</t>
  </si>
  <si>
    <t>Ταξιαρχών 11, 84300 Ηρακλειά</t>
  </si>
  <si>
    <t>22850 71539</t>
  </si>
  <si>
    <t>gavalasvaggelis@gmail.com</t>
  </si>
  <si>
    <t>Λιμάνι Ίου, 84001 Ίος</t>
  </si>
  <si>
    <t>22860 91343 / 22860 91002</t>
  </si>
  <si>
    <t>22860 91252</t>
  </si>
  <si>
    <t>info@iosstar.gr</t>
  </si>
  <si>
    <t>Λιμάνι Κουφονησίου, 84300 Κουφονήσι</t>
  </si>
  <si>
    <t>22850 71438</t>
  </si>
  <si>
    <t>gskopelitou@yahoo.gr</t>
  </si>
  <si>
    <t>85001 Λειψοί</t>
  </si>
  <si>
    <t>22470 41290</t>
  </si>
  <si>
    <t>lipsitravel@gmail.com</t>
  </si>
  <si>
    <t>Παραλία Χώρας, 84600 Μύκονος</t>
  </si>
  <si>
    <t>22890 22322 / 22890 22422</t>
  </si>
  <si>
    <t>22890 22853</t>
  </si>
  <si>
    <t>info@seasky.gr</t>
  </si>
  <si>
    <t>Χώρα Νάξου, 84300 Νάξος</t>
  </si>
  <si>
    <t>22850 24000 / 22850 22095</t>
  </si>
  <si>
    <t>info@naxostours.net</t>
  </si>
  <si>
    <t>Xώρα Νάξου, 84300 Νάξος</t>
  </si>
  <si>
    <t>22850 23331 / 22850 23456</t>
  </si>
  <si>
    <t>info@zastravel.com</t>
  </si>
  <si>
    <t>Παροικιά, 84400 Πάρος</t>
  </si>
  <si>
    <t>22840 22092 / 22840 22093</t>
  </si>
  <si>
    <t>info@polostours.gr</t>
  </si>
  <si>
    <t>22840 21242 / 22840 22558</t>
  </si>
  <si>
    <t>yannis@meltemitravel.gr</t>
  </si>
  <si>
    <t>22840 22654</t>
  </si>
  <si>
    <t>ticketing@erkynatravel.com</t>
  </si>
  <si>
    <t>Φηρά - κεντρική πλατεία, 84700 Σαντορίνη</t>
  </si>
  <si>
    <t>22860 22220</t>
  </si>
  <si>
    <t>22860 22201 / 22860 23692</t>
  </si>
  <si>
    <t>info@dakoutrostravel.gr</t>
  </si>
  <si>
    <t>Ακτή Παπάγου 10, Ερμούπολη, 841 00 Σύρος</t>
  </si>
  <si>
    <t>22810 84444 / 22810 82265</t>
  </si>
  <si>
    <t>travel@vassilikos.gr</t>
  </si>
  <si>
    <t>Λιμάνι Σχοινούσας, 84300 Σχοινούσα</t>
  </si>
  <si>
    <t>22850 71160</t>
  </si>
  <si>
    <t>sparalos@otenet.gr</t>
  </si>
  <si>
    <t>Πλατεία Παντανάσσης, 84200 Τήνος</t>
  </si>
  <si>
    <t>22830 24241 / 22830 24242</t>
  </si>
  <si>
    <t>malliaristravel@hotmail.com</t>
  </si>
  <si>
    <t>Άγ. Κήρυκος, 83300 Ικαρία</t>
  </si>
  <si>
    <t>22750 23322 / 22750 22277</t>
  </si>
  <si>
    <t>ikariada@otenet.gr</t>
  </si>
  <si>
    <t>Εύδηλος, 83302 Ικαρία</t>
  </si>
  <si>
    <t>22750 32931 / 22750 32933</t>
  </si>
  <si>
    <t>info@albatross-trips.com</t>
  </si>
  <si>
    <t>Επιβατικός Σταθμός Λιμένος Καβάλας</t>
  </si>
  <si>
    <t>2510 230538 / 2510 223421</t>
  </si>
  <si>
    <t>info@miliadou.gr</t>
  </si>
  <si>
    <t>Κουντουριώτη 63, Μυτιλήνη, 81100 Λέσβος</t>
  </si>
  <si>
    <t>22510 27000</t>
  </si>
  <si>
    <t>picolo@otenet.gr</t>
  </si>
  <si>
    <t>Πλατεία 8ης Οκτωβρίου, 814 00 Μύρινα</t>
  </si>
  <si>
    <t>22540 25690 / 22540 25936</t>
  </si>
  <si>
    <t>atzamisk@otenet.gr</t>
  </si>
  <si>
    <t>Λιμάνι Οινουσσών, 82101 Οινούσσες</t>
  </si>
  <si>
    <t>22710 40070 / 22710 40071</t>
  </si>
  <si>
    <t>michalakis@michalakistravel.gr</t>
  </si>
  <si>
    <t>Θεμιστοκλή Σοφούλη 5, 83100 Βαθύ, Σάμος</t>
  </si>
  <si>
    <t>22730 25065 / 22730 22116</t>
  </si>
  <si>
    <t>byship.central.2@gmail.com</t>
  </si>
  <si>
    <t>Λιμάνι Καρλοβάσου, 83200 Καρλόβασι, Σάμος</t>
  </si>
  <si>
    <t>22730 38031 / 22730 33695</t>
  </si>
  <si>
    <t>diakosamos@gmail.com</t>
  </si>
  <si>
    <t>22730 32320 / 22730 35539</t>
  </si>
  <si>
    <t>haralm1@otenet.gr</t>
  </si>
  <si>
    <t>Φούρνοι, 83400 Φούρνοι Κορσέων</t>
  </si>
  <si>
    <t>22750 51019</t>
  </si>
  <si>
    <t>info@fourni-travel.com</t>
  </si>
  <si>
    <t>Κανάρη 9, 82131 Χίος &amp; Νεωρίων 1, Λιμάνι Χίου</t>
  </si>
  <si>
    <t>22710 40070 / 22710 40071 &amp; 22710 29292</t>
  </si>
  <si>
    <t>82104 Ψαρά</t>
  </si>
  <si>
    <t>22740 61351</t>
  </si>
  <si>
    <t>contact@psaratravel.gr</t>
  </si>
  <si>
    <t>Μιχαήλ Καραγιώργη 24, Πέρα Γυαλός, 85900 Αστυπάλαια</t>
  </si>
  <si>
    <t>22430 61224</t>
  </si>
  <si>
    <t>paradisostravel@yahoo.gr</t>
  </si>
  <si>
    <t>Άγιος Νικόλαος, 85200 Κάλυμνος</t>
  </si>
  <si>
    <t>22430 28777 / 22430 50777</t>
  </si>
  <si>
    <t>info@magostours.gr</t>
  </si>
  <si>
    <t>Πλ. Ηρώων Πολυτεχνείου, 85700 Κάρπαθος</t>
  </si>
  <si>
    <t>22450 22235 / 22450 22627</t>
  </si>
  <si>
    <t>Φρυ, 85800 Κάσος</t>
  </si>
  <si>
    <t>22450 41323 / 22450 41495</t>
  </si>
  <si>
    <t>Μεγίστη, 85111 Καστελλόριζο</t>
  </si>
  <si>
    <t>22460 70630</t>
  </si>
  <si>
    <t>papoutsistravel@hotmail.gr</t>
  </si>
  <si>
    <t>Βασιλέως Γεωργίου 10 &amp; Αρσενίου b. Λιμνάνι Κω, 85300 Κως</t>
  </si>
  <si>
    <t>22420 21291 / 22420 29900 b. 22420 21291 / 22420 49470</t>
  </si>
  <si>
    <t>bsfkos@exas.gr &amp; bsfport@exas.gr</t>
  </si>
  <si>
    <t>Β. Γεωργίου 9, Λακκί, 854 00Λέρος</t>
  </si>
  <si>
    <t>22470 26700</t>
  </si>
  <si>
    <t>leros@aegeantravel.gr</t>
  </si>
  <si>
    <t>Μανδράκι, 85303 Νίσυρος</t>
  </si>
  <si>
    <t>22420 31227</t>
  </si>
  <si>
    <t>kentris-travel@mailbox.gr</t>
  </si>
  <si>
    <t>Σκάλα, 85500 Πάτμος</t>
  </si>
  <si>
    <t>22470 31205</t>
  </si>
  <si>
    <t>info@astoriatravel.com</t>
  </si>
  <si>
    <t>Αμερικής 111, 85100 Ρόδος</t>
  </si>
  <si>
    <t>22410 22461</t>
  </si>
  <si>
    <t>skevostravel@skevostravel.gr</t>
  </si>
  <si>
    <t>Υπολοχαγού Μενικήδη, Παραλία, 84100 Σύμη</t>
  </si>
  <si>
    <t>22460 71307 / 22640 71689</t>
  </si>
  <si>
    <t>info@symitours.com</t>
  </si>
  <si>
    <t>Λιμάνι Τήλου, 85002 Τήλος</t>
  </si>
  <si>
    <t>22460 44360 / 22460 44310</t>
  </si>
  <si>
    <t>tilos11@otenet.gr</t>
  </si>
  <si>
    <t>Πλατεία Σοφ. Βενιζέλου, 73134 Χανιά, Κρήτη</t>
  </si>
  <si>
    <t>28210 27500-4</t>
  </si>
  <si>
    <t>info.chania@attica-group.com</t>
  </si>
  <si>
    <t>Πλατεία Σούδας, 73134 Σούδα, Κρήτη</t>
  </si>
  <si>
    <t>28210 80050</t>
  </si>
  <si>
    <t>Λεωφ. Δημοκρατίας 11, 71306 Ηράκλειο, Κρήτη</t>
  </si>
  <si>
    <t>2810 347180 / 2810 308000</t>
  </si>
  <si>
    <t>info.heraklion@attica-group.com</t>
  </si>
  <si>
    <t>Αγίων Αποστόλων 7-9, Νέο Λιμάνι, 46100 Ηγουμενίτσα</t>
  </si>
  <si>
    <t>26650 28150 / 26650 28153</t>
  </si>
  <si>
    <t>Εθνικής Αντιστάσεως 22, Nέο Λιμάνι, 49100 Κέρκυρα</t>
  </si>
  <si>
    <t>26610 81222 / 26610 26660</t>
  </si>
  <si>
    <t>Όθωνος &amp; Αμαλίας 12, 26223 Πάτρα</t>
  </si>
  <si>
    <t>2610 634000</t>
  </si>
  <si>
    <t>info.patraport@bluestarferries.com</t>
  </si>
  <si>
    <t>Καθημερινά 06:00-21:00</t>
  </si>
  <si>
    <t>Καθημερινά: 09:00-14:00 &amp; 18:00-22:00 Πρακτορείο στο λιμάνι: 2 ώρες πριν την αναχώρηση του πλοίου</t>
  </si>
  <si>
    <t>01/06-30/06 &amp; 01/09-30/09: Καθημερινά 09:00-14:00 &amp; 18:00-21:30 01/07-31/08: Καθημερινά 09:00-22:00 01/10-31/05: Καθημερινά 10:00-13:00 &amp; 18:00-21:00</t>
  </si>
  <si>
    <t>01/06-30/06: Καθημερινά 09:00-14:00 &amp; 17:00-22:00 01/07-30/09: Καθημερινά 09:00-22:00 01/10-31/05: Καθημερινά 09:00-13:00 &amp; 17:00-21:00 Και 1 1/2 ώρα πριν από κάθε αναχώρηση.</t>
  </si>
  <si>
    <t>Καθημερινά: 09:00-13:30 &amp; 17:30-20:30 και κάθε Τετάρτη, Παρασκευή &amp; Κυριακή επιπλέον από 07:00-07:20</t>
  </si>
  <si>
    <t>Καθημερινά: 06:00-23:00 Κατά τις νυχτερινές αφίξεις ανοικτά έως την αναχώρηση του πλοίου.</t>
  </si>
  <si>
    <t>01/05-30/09: Καθημερινά 08:30-22:00 01/10-30/04: Καθημερινά 09:00-18:30</t>
  </si>
  <si>
    <t>01/06-10/09: Καθημερινά 06:00-23:30 11/09-31/05: Καθημερινά 06:00-14:30 &amp; 17:00-21:00</t>
  </si>
  <si>
    <t>01/04-30/09: Καθημερινά 08:30-21:30 01/10-31/03: Καθημερινά 09:00-14:15 &amp; 17:00-20:00</t>
  </si>
  <si>
    <t>01/05-30/09: Καθημερινά 08:00-24:00 01/10-30/04: Καθημερινά 08:00-23:00</t>
  </si>
  <si>
    <t>01/06-30/09: Καθημερινά 09:00-22:00 01/10-31/05: Καθημερινά 09:00-21:00 Και μισή ώρα πριν τις βραδινές αναχωρήσεις.</t>
  </si>
  <si>
    <t>01/01-31/03 &amp; 16/10-31/12: Καθημερινά 08:30-14:30 &amp; 17:30-21:00 01/04-31/06 &amp; 01/09-15/10: Καθημερινά 08:30-22:00 01/07-31/08: Καθημερινά 08:15-23:45</t>
  </si>
  <si>
    <t>Καθημερινά: 09:00-21:00</t>
  </si>
  <si>
    <t>Καθημερινά: 08:30-21:30 Και 1 ώρα πριν την αναχώρηση του πλοίου κατά τις μεταμεσονύκτιες αναχωρήσεις.</t>
  </si>
  <si>
    <t>01/05-31/08: Καθημερινά 08:00-15:00 &amp; 17:00-23:00 01/09-31/05: Καθημερινά 10:00-14:00 &amp; 17:00-20:30</t>
  </si>
  <si>
    <t>01/04-31/10: Καθημερινά 08:00-22:30 01/11-31/03: Καθημερινά 08:00-15:00 &amp; 18:00-21:00</t>
  </si>
  <si>
    <t>01/11-30/04: Καθημερινά 08:30-15:00 &amp; 19:00-21:00 01/05-31/10: Καθημερινά 08:30-15:00 &amp; 18:30-21:30 Και 1 ώρα πριν την αναχώρηση του πλοίου.</t>
  </si>
  <si>
    <t>Καθημερινά: 08:00-21:00</t>
  </si>
  <si>
    <t>Καθημερινά: 08:00-21:00 Εκδοτήριο στο λιμάνι (λιμάνι Μαλαγαρίου): 2 ώρες πριν την αναχώρηση του πλοίου.</t>
  </si>
  <si>
    <t>01/03-31/05: Καθημερινά 08:00-21:00 01/06-15/09: Καθημερινά 08:00-22:00 16/09-28/02: Καθημερινά 09:00-15:00 &amp; 15:30-20:00</t>
  </si>
  <si>
    <t>01/11-30/04: Καθημερινά 11:00-14:00 &amp; 18:00-20:00 01/05-31/10: Δευτέρα έως Σάββατο 10:00-14:30 &amp; 18:00-21:30 και Κυριακή 10:00-14:00 Και 1 ώρα πριν την αναχώρηση του πλοίου.</t>
  </si>
  <si>
    <t>Δευτέρα έως Σάββατο: 08:00-23:00 &amp; Κυριακή: 09:00-23:00</t>
  </si>
  <si>
    <t>01/04-30/09: Καθημερινά 08:00-15:00 &amp; 17:00-23:00 01/10-31/03: Καθημερινά 08:30-14:30 &amp; 17:00-20:30</t>
  </si>
  <si>
    <t>01/05-30/09: Καθημερινά 09:00-23:00 01/10-30/04: Δευτέρα έως Σάββατο 09:00-14:30 &amp; 17:00-21:30 και Κυριακή 10:00-14:00 &amp; 17:30-21:00.</t>
  </si>
  <si>
    <t>01/05-31/10: Δευτέρα έως Σάββατο 08:00-13:00 &amp; 17:30-20:30 01/11-30/04: Δευτέρα έως Σάββατο 08:00-13:00 &amp; 17:00-20:00</t>
  </si>
  <si>
    <t xml:space="preserve">01/04-30/09: Καθημερινά 09:00-15:30 &amp; 16:30-21:30 01/10-31/03: Καθημερινά 09:30-13:30 &amp; 17:00-20:30
</t>
  </si>
  <si>
    <t>Δευτέρα έως Σάββατο: 08:00-14:30 &amp; 18:30-21:30 Κυριακή: 08:00-14:30Ω</t>
  </si>
  <si>
    <t>Δευτέρα έως Σάββατο: 09:00-14:00 &amp; 17:30-21:00 Κυριακή: 10:00-13:00 &amp; 17:30-20:30</t>
  </si>
  <si>
    <t>01/01-31/05: Δευτέρα έως Σάββατο 09:00-13:00 &amp; 17:30-21:00 01/06-30/09: Δευτέρα έως Σάββατο 09:00-14:00 &amp; 17:30-21:00 01/10-31/12: Δευτέρα έως Σάββατο 09:00-13:00 &amp; 17:30-20:30 Τις Κυριακές το πρακτορείο λειτουργεί όταν υπάρχει αναχώρηση.</t>
  </si>
  <si>
    <t>15/06-15/09: Καθημερινά 08:00-22:00 16/09-14/06: Καθημερινά 08:00-21:00 Και 1 ώρα πριν από την άφιξη του πλοίου.</t>
  </si>
  <si>
    <t>Δευτέρα έως Παρασκευή: 08:30-21:00, Σάββατο (01/04-30/09) 08:00-21:00 &amp; Σάββατο(01/11-31/03) 08:00-19:00, Κυριακή 09:00-16:00. Κατά τις βραδινές αναχωρήσεις το πρακτορείο παραμένει ανοικτό μέχρι την αναχώρηση του πλοίου. Γραφείο στο λιμάνι: Καθημερινά 08:00-17:00</t>
  </si>
  <si>
    <t>01/11-30/04: Καθημερινά εκτός Κυριακής: 09:00-13:30 &amp; 17:30-21:00. Κυριακή κλειστά. 01/05-31/10: Καθημερινά 09:00-21:00 Γραφείο στο λιμάνι:1 ώρα πριν την αναχώρηση του πλοίου.</t>
  </si>
  <si>
    <t>01/06-30/09: Δευτέρα 08:00-15:00 &amp; 18:00-22:00, Τρίτη 05:00-22:00, Τετάρτη 08:00-15:00 &amp;17:00-22:00, Πέμπτη 07:30-15:00 &amp; 17:00-22:00, Παρασκευή 08:00-16:00 &amp; 17:00-22:00,Σάββατο 08:00-16:00 &amp; 18:00-22:00 και Κυριακή 02:00-06:30, 08:00-13:00 &amp; 16:00-21:00.01/10-31/05: Καθημερινά 08:00-13:00 &amp; 17:00-22:00</t>
  </si>
  <si>
    <t>Δευτέρα έως Παρασκευή: 09:00-21:30 &amp; Σάββατο 09:00-17:00. Κυριακή &amp; Αργίες κλειστά.</t>
  </si>
  <si>
    <t>Δευτέρα έως Σάββατο: 07:30-22:00 &amp; Κυριακή 08:00-21:30</t>
  </si>
  <si>
    <t>Δευτέρα έως Παρασκευή: 08:00-19:30, Σάββατο: 09:00-15:00 Κυριακή &amp; Αργίες: κλειστά Επιβατικός Σταθμός (λιμάνι Ηρακλείου): 08:00-22:00</t>
  </si>
  <si>
    <t>01/01-30/06 &amp; 16/09-31/12: Δευτέρα έως Παρασκευή 09:00-13:00 01/07-15/09: Δευτέρα έως Σάββατο 10:00-13:00 &amp; 18:00-21:00</t>
  </si>
  <si>
    <t>Καθημερινά: 09:00-21:00</t>
  </si>
  <si>
    <t>Λυσικράτους 1–7 &amp; Ευριπίδου 176 74 Καλλιθέα, Αθήνα</t>
  </si>
  <si>
    <t>210-8919800</t>
  </si>
  <si>
    <t>booking@attica-group.com</t>
  </si>
  <si>
    <t>καθημερινά 08:00 - 22:00</t>
  </si>
  <si>
    <t>210 8919800</t>
  </si>
  <si>
    <t>Δευτέρα έως Παρασκευή 09:00-20:00</t>
  </si>
  <si>
    <t>210 8919010</t>
  </si>
  <si>
    <t>cs.domestic@attica-group.com</t>
  </si>
  <si>
    <t>bluestarferries@bluestarferries.com, helpdesk@attica-group.com</t>
  </si>
  <si>
    <t>Λυσικράτους 1-7 &amp; Ευριπίδου, 176 74 Καλλιθέα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</si>
</sst>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rgb="FF323232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20" fontId="0" fillId="0" borderId="1" xfId="0" applyNumberFormat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heraklion@attica-group.com" TargetMode="External"/><Relationship Id="rId2" Type="http://schemas.openxmlformats.org/officeDocument/2006/relationships/hyperlink" Target="https://bookonline.hellenicseaways.gr/uts_web/BookOnline.aspx" TargetMode="External"/><Relationship Id="rId1" Type="http://schemas.openxmlformats.org/officeDocument/2006/relationships/hyperlink" Target="https://bookonline.bluestarferries.com/uts_web/BookOnline.asp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nek.gr/el/book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opLeftCell="L1" zoomScale="110" zoomScaleNormal="110" workbookViewId="0">
      <selection activeCell="Y20" sqref="Y20"/>
    </sheetView>
  </sheetViews>
  <sheetFormatPr defaultRowHeight="15" x14ac:dyDescent="0.25"/>
  <cols>
    <col min="1" max="2" width="16.140625" style="13" bestFit="1" customWidth="1"/>
    <col min="3" max="3" width="20.42578125" style="13" bestFit="1" customWidth="1"/>
    <col min="4" max="4" width="21.42578125" style="13" bestFit="1" customWidth="1"/>
    <col min="5" max="5" width="9" style="13" bestFit="1" customWidth="1"/>
    <col min="6" max="6" width="28.28515625" style="13" bestFit="1" customWidth="1"/>
    <col min="7" max="7" width="6.28515625" style="13" bestFit="1" customWidth="1"/>
    <col min="8" max="8" width="14.5703125" style="13" bestFit="1" customWidth="1"/>
    <col min="9" max="9" width="10.28515625" style="13" bestFit="1" customWidth="1"/>
    <col min="10" max="10" width="18.7109375" style="13" bestFit="1" customWidth="1"/>
    <col min="11" max="11" width="81.140625" style="13" bestFit="1" customWidth="1"/>
    <col min="12" max="12" width="9.140625" style="13"/>
    <col min="13" max="13" width="21.7109375" style="13" bestFit="1" customWidth="1"/>
    <col min="14" max="14" width="50.85546875" style="13" bestFit="1" customWidth="1"/>
    <col min="15" max="15" width="18.28515625" style="13" bestFit="1" customWidth="1"/>
    <col min="16" max="16" width="34.42578125" style="13" bestFit="1" customWidth="1"/>
    <col min="17" max="17" width="9.140625" style="13"/>
    <col min="18" max="18" width="62" style="13" bestFit="1" customWidth="1"/>
    <col min="19" max="19" width="55.140625" style="13" bestFit="1" customWidth="1"/>
    <col min="20" max="20" width="35.7109375" style="13" bestFit="1" customWidth="1"/>
    <col min="21" max="21" width="52.140625" style="13" bestFit="1" customWidth="1"/>
    <col min="22" max="22" width="35.140625" style="13" bestFit="1" customWidth="1"/>
    <col min="23" max="23" width="9.140625" style="13"/>
    <col min="24" max="24" width="22.7109375" style="13" bestFit="1" customWidth="1"/>
    <col min="25" max="25" width="89.5703125" style="13" bestFit="1" customWidth="1"/>
    <col min="26" max="16384" width="9.140625" style="13"/>
  </cols>
  <sheetData>
    <row r="1" spans="1:25" x14ac:dyDescent="0.25">
      <c r="A1" s="1" t="s">
        <v>0</v>
      </c>
      <c r="B1" s="17"/>
      <c r="C1" s="17"/>
      <c r="D1" s="17"/>
      <c r="E1" s="17"/>
      <c r="F1" s="17"/>
      <c r="G1" s="23" t="s">
        <v>29</v>
      </c>
      <c r="H1" s="23"/>
      <c r="I1" s="23"/>
      <c r="J1" s="23"/>
      <c r="K1" s="17"/>
      <c r="M1" s="1" t="s">
        <v>7</v>
      </c>
      <c r="N1" s="17"/>
      <c r="O1" s="17"/>
      <c r="P1" s="17"/>
      <c r="R1" s="1" t="s">
        <v>12</v>
      </c>
      <c r="U1" s="17"/>
      <c r="V1" s="17"/>
      <c r="X1" s="1" t="s">
        <v>15</v>
      </c>
      <c r="Y1" s="17"/>
    </row>
    <row r="2" spans="1:25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25</v>
      </c>
      <c r="H2" s="18" t="s">
        <v>26</v>
      </c>
      <c r="I2" s="18" t="s">
        <v>27</v>
      </c>
      <c r="J2" s="18" t="s">
        <v>28</v>
      </c>
      <c r="K2" s="18" t="s">
        <v>56</v>
      </c>
      <c r="M2" s="18" t="s">
        <v>8</v>
      </c>
      <c r="N2" s="18" t="s">
        <v>9</v>
      </c>
      <c r="O2" s="18" t="s">
        <v>10</v>
      </c>
      <c r="P2" s="18" t="s">
        <v>11</v>
      </c>
      <c r="R2" s="18" t="s">
        <v>13</v>
      </c>
      <c r="S2" s="23" t="s">
        <v>14</v>
      </c>
      <c r="T2" s="23"/>
      <c r="U2" s="23"/>
      <c r="V2" s="23"/>
      <c r="X2" s="18" t="s">
        <v>16</v>
      </c>
      <c r="Y2" s="18" t="s">
        <v>723</v>
      </c>
    </row>
    <row r="3" spans="1:25" x14ac:dyDescent="0.25">
      <c r="A3" s="14" t="s">
        <v>326</v>
      </c>
      <c r="B3" s="14" t="s">
        <v>22</v>
      </c>
      <c r="C3" s="20" t="s">
        <v>390</v>
      </c>
      <c r="D3" s="20" t="s">
        <v>391</v>
      </c>
      <c r="E3" s="20" t="s">
        <v>389</v>
      </c>
      <c r="F3" s="14" t="s">
        <v>346</v>
      </c>
      <c r="G3" s="14">
        <v>13</v>
      </c>
      <c r="H3" s="14">
        <v>23.5</v>
      </c>
      <c r="I3" s="14">
        <v>6.5</v>
      </c>
      <c r="J3" s="14">
        <v>13</v>
      </c>
      <c r="K3" s="14" t="s">
        <v>322</v>
      </c>
      <c r="M3" s="14" t="s">
        <v>322</v>
      </c>
      <c r="N3" s="14" t="s">
        <v>436</v>
      </c>
      <c r="O3" s="14" t="s">
        <v>437</v>
      </c>
      <c r="P3" s="14">
        <v>2297022272</v>
      </c>
      <c r="R3" s="21" t="s">
        <v>462</v>
      </c>
      <c r="S3" s="18" t="s">
        <v>9</v>
      </c>
      <c r="T3" s="18" t="s">
        <v>123</v>
      </c>
      <c r="U3" s="18" t="s">
        <v>82</v>
      </c>
      <c r="V3" s="18" t="s">
        <v>124</v>
      </c>
      <c r="X3" s="18" t="s">
        <v>10</v>
      </c>
      <c r="Y3" s="18"/>
    </row>
    <row r="4" spans="1:25" x14ac:dyDescent="0.25">
      <c r="A4" s="14" t="s">
        <v>322</v>
      </c>
      <c r="B4" s="14" t="s">
        <v>22</v>
      </c>
      <c r="C4" s="14" t="s">
        <v>392</v>
      </c>
      <c r="D4" s="14" t="s">
        <v>393</v>
      </c>
      <c r="E4" s="20">
        <v>2.7777777777777776E-2</v>
      </c>
      <c r="F4" s="14" t="s">
        <v>346</v>
      </c>
      <c r="G4" s="14">
        <v>13</v>
      </c>
      <c r="H4" s="14">
        <f>(G4*0.8)+G4</f>
        <v>23.4</v>
      </c>
      <c r="I4" s="14">
        <f>G4/2</f>
        <v>6.5</v>
      </c>
      <c r="J4" s="14">
        <f>G4</f>
        <v>13</v>
      </c>
      <c r="K4" s="14"/>
      <c r="M4" s="14" t="s">
        <v>383</v>
      </c>
      <c r="N4" s="14" t="s">
        <v>457</v>
      </c>
      <c r="O4" s="14" t="s">
        <v>437</v>
      </c>
      <c r="P4" s="14">
        <v>2424065595</v>
      </c>
      <c r="R4" s="21" t="s">
        <v>461</v>
      </c>
      <c r="S4" s="14" t="s">
        <v>463</v>
      </c>
      <c r="T4" s="14"/>
      <c r="U4" s="14" t="s">
        <v>464</v>
      </c>
      <c r="V4" s="14" t="s">
        <v>465</v>
      </c>
      <c r="X4" s="18" t="s">
        <v>11</v>
      </c>
      <c r="Y4" s="18" t="s">
        <v>724</v>
      </c>
    </row>
    <row r="5" spans="1:25" x14ac:dyDescent="0.25">
      <c r="A5" s="14" t="s">
        <v>383</v>
      </c>
      <c r="B5" s="14" t="s">
        <v>382</v>
      </c>
      <c r="C5" s="20">
        <v>0.54166666666666663</v>
      </c>
      <c r="D5" s="20">
        <v>0.75</v>
      </c>
      <c r="E5" s="20">
        <f>D5-C5</f>
        <v>0.20833333333333337</v>
      </c>
      <c r="F5" s="14" t="s">
        <v>346</v>
      </c>
      <c r="G5" s="14">
        <v>28.5</v>
      </c>
      <c r="H5" s="14">
        <f t="shared" ref="H5:H68" si="0">(G5*0.8)+G5</f>
        <v>51.3</v>
      </c>
      <c r="I5" s="14">
        <f t="shared" ref="I5:I68" si="1">G5/2</f>
        <v>14.25</v>
      </c>
      <c r="J5" s="14">
        <f t="shared" ref="J5:J68" si="2">G5</f>
        <v>28.5</v>
      </c>
      <c r="K5" s="14" t="s">
        <v>385</v>
      </c>
      <c r="M5" s="14" t="s">
        <v>448</v>
      </c>
      <c r="N5" s="14" t="s">
        <v>449</v>
      </c>
      <c r="O5" s="14" t="s">
        <v>437</v>
      </c>
      <c r="P5" s="14">
        <v>6977481174</v>
      </c>
      <c r="R5" s="14"/>
      <c r="S5" s="14" t="s">
        <v>469</v>
      </c>
      <c r="T5" s="14"/>
      <c r="U5" s="14" t="s">
        <v>466</v>
      </c>
      <c r="V5" s="14" t="s">
        <v>467</v>
      </c>
      <c r="X5" s="18" t="s">
        <v>20</v>
      </c>
      <c r="Y5" s="22" t="s">
        <v>731</v>
      </c>
    </row>
    <row r="6" spans="1:25" x14ac:dyDescent="0.25">
      <c r="A6" s="14" t="s">
        <v>33</v>
      </c>
      <c r="B6" s="14" t="s">
        <v>22</v>
      </c>
      <c r="C6" s="20">
        <v>0.16666666666666666</v>
      </c>
      <c r="D6" s="20">
        <v>0.61458333333333337</v>
      </c>
      <c r="E6" s="20">
        <f>D6-C6</f>
        <v>0.44791666666666674</v>
      </c>
      <c r="F6" s="14" t="s">
        <v>325</v>
      </c>
      <c r="G6" s="14">
        <v>38</v>
      </c>
      <c r="H6" s="14">
        <f t="shared" si="0"/>
        <v>68.400000000000006</v>
      </c>
      <c r="I6" s="14">
        <f t="shared" si="1"/>
        <v>19</v>
      </c>
      <c r="J6" s="14">
        <f t="shared" si="2"/>
        <v>38</v>
      </c>
      <c r="K6" s="14" t="s">
        <v>394</v>
      </c>
      <c r="M6" s="14" t="s">
        <v>382</v>
      </c>
      <c r="N6" s="14" t="s">
        <v>460</v>
      </c>
      <c r="O6" s="14"/>
      <c r="P6" s="14">
        <v>2421032975</v>
      </c>
      <c r="R6" s="14"/>
      <c r="S6" s="14" t="s">
        <v>468</v>
      </c>
      <c r="T6" s="14" t="s">
        <v>685</v>
      </c>
      <c r="U6" s="14" t="s">
        <v>470</v>
      </c>
      <c r="V6" s="14" t="s">
        <v>471</v>
      </c>
    </row>
    <row r="7" spans="1:25" x14ac:dyDescent="0.25">
      <c r="A7" s="14" t="s">
        <v>33</v>
      </c>
      <c r="B7" s="14" t="s">
        <v>22</v>
      </c>
      <c r="C7" s="20">
        <v>0.125</v>
      </c>
      <c r="D7" s="20">
        <v>0.61458333333333337</v>
      </c>
      <c r="E7" s="20">
        <f>D7-C7</f>
        <v>0.48958333333333337</v>
      </c>
      <c r="F7" s="14" t="s">
        <v>375</v>
      </c>
      <c r="G7" s="14">
        <v>38</v>
      </c>
      <c r="H7" s="14">
        <f t="shared" si="0"/>
        <v>68.400000000000006</v>
      </c>
      <c r="I7" s="14">
        <f t="shared" si="1"/>
        <v>19</v>
      </c>
      <c r="J7" s="14">
        <f t="shared" si="2"/>
        <v>38</v>
      </c>
      <c r="K7" s="14" t="s">
        <v>394</v>
      </c>
      <c r="M7" s="14" t="s">
        <v>439</v>
      </c>
      <c r="N7" s="14" t="s">
        <v>440</v>
      </c>
      <c r="O7" s="14"/>
      <c r="P7" s="14"/>
      <c r="R7" s="14"/>
      <c r="S7" s="14" t="s">
        <v>472</v>
      </c>
      <c r="T7" s="14"/>
      <c r="U7" s="14" t="s">
        <v>473</v>
      </c>
      <c r="V7" s="14" t="s">
        <v>474</v>
      </c>
      <c r="X7" s="18" t="s">
        <v>16</v>
      </c>
      <c r="Y7" s="18" t="s">
        <v>732</v>
      </c>
    </row>
    <row r="8" spans="1:25" x14ac:dyDescent="0.25">
      <c r="A8" s="14" t="s">
        <v>387</v>
      </c>
      <c r="B8" s="14" t="s">
        <v>367</v>
      </c>
      <c r="C8" s="20">
        <v>0.29166666666666669</v>
      </c>
      <c r="D8" s="20">
        <v>0.63888888888888895</v>
      </c>
      <c r="E8" s="20">
        <f>D8-C8</f>
        <v>0.34722222222222227</v>
      </c>
      <c r="F8" s="14" t="s">
        <v>375</v>
      </c>
      <c r="G8" s="14">
        <v>10.5</v>
      </c>
      <c r="H8" s="14">
        <f t="shared" si="0"/>
        <v>18.899999999999999</v>
      </c>
      <c r="I8" s="14">
        <f t="shared" si="1"/>
        <v>5.25</v>
      </c>
      <c r="J8" s="14">
        <f t="shared" si="2"/>
        <v>10.5</v>
      </c>
      <c r="K8" s="14" t="s">
        <v>388</v>
      </c>
      <c r="M8" s="18" t="s">
        <v>31</v>
      </c>
      <c r="N8" s="18" t="s">
        <v>68</v>
      </c>
      <c r="O8" s="18" t="s">
        <v>69</v>
      </c>
      <c r="P8" s="18">
        <v>2813406900</v>
      </c>
      <c r="R8" s="14"/>
      <c r="S8" s="14" t="s">
        <v>475</v>
      </c>
      <c r="T8" s="14"/>
      <c r="U8" s="14" t="s">
        <v>476</v>
      </c>
      <c r="V8" s="14" t="s">
        <v>477</v>
      </c>
      <c r="X8" s="18" t="s">
        <v>10</v>
      </c>
      <c r="Y8" s="18" t="s">
        <v>726</v>
      </c>
    </row>
    <row r="9" spans="1:25" x14ac:dyDescent="0.25">
      <c r="A9" s="14" t="s">
        <v>315</v>
      </c>
      <c r="B9" s="14" t="s">
        <v>22</v>
      </c>
      <c r="C9" s="20">
        <v>0.75</v>
      </c>
      <c r="D9" s="20">
        <v>0.20833333333333334</v>
      </c>
      <c r="E9" s="20">
        <v>0.45833333333333331</v>
      </c>
      <c r="F9" s="14" t="s">
        <v>398</v>
      </c>
      <c r="G9" s="14">
        <v>37.5</v>
      </c>
      <c r="H9" s="14">
        <f t="shared" si="0"/>
        <v>67.5</v>
      </c>
      <c r="I9" s="14">
        <f t="shared" si="1"/>
        <v>18.75</v>
      </c>
      <c r="J9" s="14">
        <f t="shared" si="2"/>
        <v>37.5</v>
      </c>
      <c r="K9" s="14" t="s">
        <v>395</v>
      </c>
      <c r="M9" s="14" t="s">
        <v>318</v>
      </c>
      <c r="N9" s="14" t="s">
        <v>459</v>
      </c>
      <c r="O9" s="14"/>
      <c r="P9" s="14">
        <v>2510220124</v>
      </c>
      <c r="R9" s="14"/>
      <c r="S9" s="14" t="s">
        <v>478</v>
      </c>
      <c r="T9" s="14"/>
      <c r="U9" s="14" t="s">
        <v>479</v>
      </c>
      <c r="V9" s="14" t="s">
        <v>480</v>
      </c>
      <c r="X9" s="18" t="s">
        <v>11</v>
      </c>
      <c r="Y9" s="18" t="s">
        <v>727</v>
      </c>
    </row>
    <row r="10" spans="1:25" x14ac:dyDescent="0.25">
      <c r="A10" s="18" t="s">
        <v>382</v>
      </c>
      <c r="B10" s="18" t="s">
        <v>383</v>
      </c>
      <c r="C10" s="20">
        <v>0.32291666666666669</v>
      </c>
      <c r="D10" s="20">
        <v>0.52777777777777779</v>
      </c>
      <c r="E10" s="20">
        <f>D10-C10</f>
        <v>0.2048611111111111</v>
      </c>
      <c r="F10" s="14" t="s">
        <v>346</v>
      </c>
      <c r="G10" s="14">
        <v>28.5</v>
      </c>
      <c r="H10" s="14">
        <f t="shared" si="0"/>
        <v>51.3</v>
      </c>
      <c r="I10" s="14">
        <f t="shared" si="1"/>
        <v>14.25</v>
      </c>
      <c r="J10" s="14">
        <f t="shared" si="2"/>
        <v>28.5</v>
      </c>
      <c r="K10" s="14" t="s">
        <v>384</v>
      </c>
      <c r="M10" s="14" t="s">
        <v>320</v>
      </c>
      <c r="N10" s="14" t="s">
        <v>427</v>
      </c>
      <c r="O10" s="14"/>
      <c r="P10" s="14">
        <v>2243024444</v>
      </c>
      <c r="R10" s="14"/>
      <c r="S10" s="14" t="s">
        <v>481</v>
      </c>
      <c r="T10" s="14"/>
      <c r="U10" s="14" t="s">
        <v>482</v>
      </c>
      <c r="V10" s="14" t="s">
        <v>483</v>
      </c>
      <c r="X10" s="18" t="s">
        <v>20</v>
      </c>
      <c r="Y10" s="18" t="s">
        <v>725</v>
      </c>
    </row>
    <row r="11" spans="1:25" x14ac:dyDescent="0.25">
      <c r="A11" s="18" t="s">
        <v>318</v>
      </c>
      <c r="B11" s="18" t="s">
        <v>22</v>
      </c>
      <c r="C11" s="20">
        <v>0.66666666666666663</v>
      </c>
      <c r="D11" s="20">
        <v>0.59722222222222221</v>
      </c>
      <c r="E11" s="20">
        <v>0.93055555555555547</v>
      </c>
      <c r="F11" s="14" t="s">
        <v>350</v>
      </c>
      <c r="G11" s="14">
        <v>58.5</v>
      </c>
      <c r="H11" s="14">
        <f t="shared" si="0"/>
        <v>105.30000000000001</v>
      </c>
      <c r="I11" s="14">
        <f t="shared" si="1"/>
        <v>29.25</v>
      </c>
      <c r="J11" s="14">
        <f t="shared" si="2"/>
        <v>58.5</v>
      </c>
      <c r="K11" s="14" t="s">
        <v>381</v>
      </c>
      <c r="M11" s="18" t="s">
        <v>37</v>
      </c>
      <c r="N11" s="18" t="s">
        <v>74</v>
      </c>
      <c r="O11" s="18"/>
      <c r="P11" s="18">
        <v>2245022227</v>
      </c>
      <c r="R11" s="14"/>
      <c r="S11" s="14" t="s">
        <v>484</v>
      </c>
      <c r="T11" s="14"/>
      <c r="U11" s="14" t="s">
        <v>485</v>
      </c>
      <c r="V11" s="14" t="s">
        <v>486</v>
      </c>
    </row>
    <row r="12" spans="1:25" x14ac:dyDescent="0.25">
      <c r="A12" s="18" t="s">
        <v>318</v>
      </c>
      <c r="B12" s="18" t="s">
        <v>22</v>
      </c>
      <c r="C12" s="20">
        <v>0.75</v>
      </c>
      <c r="D12" s="20">
        <v>0.71875</v>
      </c>
      <c r="E12" s="20">
        <v>0.98958333333333337</v>
      </c>
      <c r="F12" s="14" t="s">
        <v>375</v>
      </c>
      <c r="G12" s="14">
        <v>58.5</v>
      </c>
      <c r="H12" s="14">
        <f t="shared" si="0"/>
        <v>105.30000000000001</v>
      </c>
      <c r="I12" s="14">
        <f t="shared" si="1"/>
        <v>29.25</v>
      </c>
      <c r="J12" s="14">
        <f t="shared" si="2"/>
        <v>58.5</v>
      </c>
      <c r="K12" s="14" t="s">
        <v>376</v>
      </c>
      <c r="M12" s="18" t="s">
        <v>38</v>
      </c>
      <c r="N12" s="18" t="s">
        <v>75</v>
      </c>
      <c r="O12" s="18"/>
      <c r="P12" s="18">
        <v>2245041288</v>
      </c>
      <c r="R12" s="14"/>
      <c r="S12" s="14" t="s">
        <v>487</v>
      </c>
      <c r="T12" s="14"/>
      <c r="U12" s="14" t="s">
        <v>488</v>
      </c>
      <c r="V12" s="14" t="s">
        <v>489</v>
      </c>
      <c r="X12" s="18" t="s">
        <v>16</v>
      </c>
      <c r="Y12" s="18" t="s">
        <v>732</v>
      </c>
    </row>
    <row r="13" spans="1:25" x14ac:dyDescent="0.25">
      <c r="A13" s="18" t="s">
        <v>318</v>
      </c>
      <c r="B13" s="18" t="s">
        <v>22</v>
      </c>
      <c r="C13" s="20">
        <v>0.375</v>
      </c>
      <c r="D13" s="20">
        <v>0.41319444444444442</v>
      </c>
      <c r="E13" s="20" t="s">
        <v>377</v>
      </c>
      <c r="F13" s="14" t="s">
        <v>361</v>
      </c>
      <c r="G13" s="14">
        <v>58.5</v>
      </c>
      <c r="H13" s="14">
        <f t="shared" si="0"/>
        <v>105.30000000000001</v>
      </c>
      <c r="I13" s="14">
        <f t="shared" si="1"/>
        <v>29.25</v>
      </c>
      <c r="J13" s="14">
        <f t="shared" si="2"/>
        <v>58.5</v>
      </c>
      <c r="K13" s="14" t="s">
        <v>378</v>
      </c>
      <c r="M13" s="14" t="s">
        <v>304</v>
      </c>
      <c r="N13" s="14"/>
      <c r="O13" s="14"/>
      <c r="P13" s="14"/>
      <c r="R13" s="14"/>
      <c r="S13" s="14" t="s">
        <v>490</v>
      </c>
      <c r="T13" s="14"/>
      <c r="U13" s="14" t="s">
        <v>491</v>
      </c>
      <c r="V13" s="14" t="s">
        <v>492</v>
      </c>
      <c r="X13" s="18" t="s">
        <v>10</v>
      </c>
      <c r="Y13" s="18" t="s">
        <v>728</v>
      </c>
    </row>
    <row r="14" spans="1:25" x14ac:dyDescent="0.25">
      <c r="A14" s="14" t="s">
        <v>320</v>
      </c>
      <c r="B14" s="14" t="s">
        <v>22</v>
      </c>
      <c r="C14" s="20">
        <v>0.3576388888888889</v>
      </c>
      <c r="D14" s="20">
        <v>0.78125</v>
      </c>
      <c r="E14" s="20">
        <f>D14-C14</f>
        <v>0.4236111111111111</v>
      </c>
      <c r="F14" s="14" t="s">
        <v>361</v>
      </c>
      <c r="G14" s="14">
        <v>50</v>
      </c>
      <c r="H14" s="14">
        <f t="shared" si="0"/>
        <v>90</v>
      </c>
      <c r="I14" s="14">
        <f t="shared" si="1"/>
        <v>25</v>
      </c>
      <c r="J14" s="14">
        <f t="shared" si="2"/>
        <v>50</v>
      </c>
      <c r="K14" s="14" t="s">
        <v>404</v>
      </c>
      <c r="M14" s="14" t="s">
        <v>446</v>
      </c>
      <c r="N14" s="14" t="s">
        <v>447</v>
      </c>
      <c r="O14" s="14" t="s">
        <v>437</v>
      </c>
      <c r="P14" s="14"/>
      <c r="R14" s="14"/>
      <c r="S14" s="14" t="s">
        <v>493</v>
      </c>
      <c r="T14" s="14"/>
      <c r="U14" s="14" t="s">
        <v>494</v>
      </c>
      <c r="V14" s="14" t="s">
        <v>495</v>
      </c>
      <c r="X14" s="18" t="s">
        <v>11</v>
      </c>
      <c r="Y14" s="18" t="s">
        <v>729</v>
      </c>
    </row>
    <row r="15" spans="1:25" x14ac:dyDescent="0.25">
      <c r="A15" s="14" t="s">
        <v>352</v>
      </c>
      <c r="B15" s="14" t="s">
        <v>22</v>
      </c>
      <c r="C15" s="20">
        <v>0.22916666666666666</v>
      </c>
      <c r="D15" s="20">
        <v>0.61458333333333337</v>
      </c>
      <c r="E15" s="20">
        <f>D15-C15</f>
        <v>0.38541666666666674</v>
      </c>
      <c r="F15" s="14" t="s">
        <v>361</v>
      </c>
      <c r="G15" s="14">
        <v>49</v>
      </c>
      <c r="H15" s="14">
        <f t="shared" si="0"/>
        <v>88.2</v>
      </c>
      <c r="I15" s="14">
        <f t="shared" si="1"/>
        <v>24.5</v>
      </c>
      <c r="J15" s="14">
        <f t="shared" si="2"/>
        <v>49</v>
      </c>
      <c r="K15" s="14" t="s">
        <v>400</v>
      </c>
      <c r="M15" s="14" t="s">
        <v>187</v>
      </c>
      <c r="N15" s="14"/>
      <c r="O15" s="14"/>
      <c r="P15" s="14"/>
      <c r="R15" s="14"/>
      <c r="S15" s="14" t="s">
        <v>496</v>
      </c>
      <c r="T15" s="14"/>
      <c r="U15" s="14" t="s">
        <v>497</v>
      </c>
      <c r="V15" s="14" t="s">
        <v>498</v>
      </c>
      <c r="X15" s="18" t="s">
        <v>20</v>
      </c>
      <c r="Y15" s="18" t="s">
        <v>730</v>
      </c>
    </row>
    <row r="16" spans="1:25" x14ac:dyDescent="0.25">
      <c r="A16" s="14" t="s">
        <v>352</v>
      </c>
      <c r="B16" s="14" t="s">
        <v>22</v>
      </c>
      <c r="C16" s="20">
        <v>0.20833333333333334</v>
      </c>
      <c r="D16" s="20">
        <v>0.61458333333333337</v>
      </c>
      <c r="E16" s="20">
        <f>D16-C16</f>
        <v>0.40625</v>
      </c>
      <c r="F16" s="14" t="s">
        <v>373</v>
      </c>
      <c r="G16" s="14">
        <v>49</v>
      </c>
      <c r="H16" s="14">
        <f t="shared" si="0"/>
        <v>88.2</v>
      </c>
      <c r="I16" s="14">
        <f t="shared" si="1"/>
        <v>24.5</v>
      </c>
      <c r="J16" s="14">
        <f t="shared" si="2"/>
        <v>49</v>
      </c>
      <c r="K16" s="14" t="s">
        <v>406</v>
      </c>
      <c r="M16" s="14" t="s">
        <v>425</v>
      </c>
      <c r="N16" s="14" t="s">
        <v>426</v>
      </c>
      <c r="O16" s="14"/>
      <c r="P16" s="14">
        <v>2242026594</v>
      </c>
      <c r="R16" s="14"/>
      <c r="S16" s="14" t="s">
        <v>499</v>
      </c>
      <c r="T16" s="14"/>
      <c r="U16" s="14" t="s">
        <v>500</v>
      </c>
      <c r="V16" s="14" t="s">
        <v>501</v>
      </c>
    </row>
    <row r="17" spans="1:22" x14ac:dyDescent="0.25">
      <c r="A17" s="14" t="s">
        <v>37</v>
      </c>
      <c r="B17" s="14" t="s">
        <v>22</v>
      </c>
      <c r="C17" s="20">
        <v>0.48958333333333331</v>
      </c>
      <c r="D17" s="20">
        <v>0.4236111111111111</v>
      </c>
      <c r="E17" s="20">
        <v>0.93402777777777779</v>
      </c>
      <c r="F17" s="14" t="s">
        <v>354</v>
      </c>
      <c r="G17" s="14">
        <v>61.5</v>
      </c>
      <c r="H17" s="14">
        <f t="shared" si="0"/>
        <v>110.7</v>
      </c>
      <c r="I17" s="14">
        <f t="shared" si="1"/>
        <v>30.75</v>
      </c>
      <c r="J17" s="14">
        <f t="shared" si="2"/>
        <v>61.5</v>
      </c>
      <c r="K17" s="14" t="s">
        <v>401</v>
      </c>
      <c r="M17" s="14" t="s">
        <v>367</v>
      </c>
      <c r="N17" s="14" t="s">
        <v>458</v>
      </c>
      <c r="O17" s="14"/>
      <c r="P17" s="14">
        <v>2292320401</v>
      </c>
      <c r="R17" s="14"/>
      <c r="S17" s="14" t="s">
        <v>502</v>
      </c>
      <c r="T17" s="14"/>
      <c r="U17" s="14" t="s">
        <v>503</v>
      </c>
      <c r="V17" s="14" t="s">
        <v>504</v>
      </c>
    </row>
    <row r="18" spans="1:22" x14ac:dyDescent="0.25">
      <c r="A18" s="14" t="s">
        <v>304</v>
      </c>
      <c r="B18" s="14" t="s">
        <v>22</v>
      </c>
      <c r="C18" s="20">
        <v>0.45833333333333331</v>
      </c>
      <c r="D18" s="20">
        <v>0.44444444444444442</v>
      </c>
      <c r="E18" s="20">
        <v>0.98611111111111116</v>
      </c>
      <c r="F18" s="14" t="s">
        <v>325</v>
      </c>
      <c r="G18" s="14">
        <v>61.5</v>
      </c>
      <c r="H18" s="14">
        <f t="shared" si="0"/>
        <v>110.7</v>
      </c>
      <c r="I18" s="14">
        <f t="shared" si="1"/>
        <v>30.75</v>
      </c>
      <c r="J18" s="14">
        <f t="shared" si="2"/>
        <v>61.5</v>
      </c>
      <c r="K18" s="14" t="s">
        <v>396</v>
      </c>
      <c r="M18" s="14" t="s">
        <v>430</v>
      </c>
      <c r="N18" s="14" t="s">
        <v>431</v>
      </c>
      <c r="O18" s="14"/>
      <c r="P18" s="14">
        <v>2247041133</v>
      </c>
      <c r="R18" s="14"/>
      <c r="S18" s="14" t="s">
        <v>505</v>
      </c>
      <c r="T18" s="14"/>
      <c r="U18" s="14" t="s">
        <v>506</v>
      </c>
      <c r="V18" s="14" t="s">
        <v>507</v>
      </c>
    </row>
    <row r="19" spans="1:22" x14ac:dyDescent="0.25">
      <c r="A19" s="14" t="s">
        <v>304</v>
      </c>
      <c r="B19" s="14" t="s">
        <v>22</v>
      </c>
      <c r="C19" s="20">
        <v>0.48958333333333331</v>
      </c>
      <c r="D19" s="20">
        <v>0.40277777777777773</v>
      </c>
      <c r="E19" s="20">
        <v>0.91319444444444453</v>
      </c>
      <c r="F19" s="14" t="s">
        <v>332</v>
      </c>
      <c r="G19" s="14">
        <v>61.5</v>
      </c>
      <c r="H19" s="14">
        <f t="shared" si="0"/>
        <v>110.7</v>
      </c>
      <c r="I19" s="14">
        <f t="shared" si="1"/>
        <v>30.75</v>
      </c>
      <c r="J19" s="14">
        <f t="shared" si="2"/>
        <v>61.5</v>
      </c>
      <c r="K19" s="14" t="s">
        <v>403</v>
      </c>
      <c r="M19" s="14" t="s">
        <v>428</v>
      </c>
      <c r="N19" s="14" t="s">
        <v>429</v>
      </c>
      <c r="O19" s="14"/>
      <c r="P19" s="14">
        <v>2247022224</v>
      </c>
      <c r="R19" s="14"/>
      <c r="S19" s="14" t="s">
        <v>508</v>
      </c>
      <c r="T19" s="14"/>
      <c r="U19" s="14" t="s">
        <v>509</v>
      </c>
      <c r="V19" s="14" t="s">
        <v>510</v>
      </c>
    </row>
    <row r="20" spans="1:22" x14ac:dyDescent="0.25">
      <c r="A20" s="14" t="s">
        <v>349</v>
      </c>
      <c r="B20" s="14" t="s">
        <v>22</v>
      </c>
      <c r="C20" s="20">
        <v>0.79166666666666663</v>
      </c>
      <c r="D20" s="20">
        <v>0.20833333333333334</v>
      </c>
      <c r="E20" s="20">
        <v>0.41666666666666669</v>
      </c>
      <c r="F20" s="14" t="s">
        <v>360</v>
      </c>
      <c r="G20" s="14">
        <v>34</v>
      </c>
      <c r="H20" s="14">
        <f t="shared" si="0"/>
        <v>61.2</v>
      </c>
      <c r="I20" s="14">
        <f t="shared" si="1"/>
        <v>17</v>
      </c>
      <c r="J20" s="14">
        <f t="shared" si="2"/>
        <v>34</v>
      </c>
      <c r="K20" s="14" t="s">
        <v>407</v>
      </c>
      <c r="M20" s="18" t="s">
        <v>166</v>
      </c>
      <c r="N20" s="18" t="s">
        <v>188</v>
      </c>
      <c r="O20" s="18"/>
      <c r="P20" s="10">
        <v>2254022225</v>
      </c>
      <c r="R20" s="14"/>
      <c r="S20" s="14" t="s">
        <v>511</v>
      </c>
      <c r="T20" s="14"/>
      <c r="U20" s="14" t="s">
        <v>512</v>
      </c>
      <c r="V20" s="14" t="s">
        <v>513</v>
      </c>
    </row>
    <row r="21" spans="1:22" x14ac:dyDescent="0.25">
      <c r="A21" s="18" t="s">
        <v>367</v>
      </c>
      <c r="B21" s="18" t="s">
        <v>39</v>
      </c>
      <c r="C21" s="20">
        <v>0.33333333333333331</v>
      </c>
      <c r="D21" s="20">
        <v>0.95138888888888884</v>
      </c>
      <c r="E21" s="20">
        <f>D21-C21</f>
        <v>0.61805555555555558</v>
      </c>
      <c r="F21" s="14" t="s">
        <v>332</v>
      </c>
      <c r="G21" s="14">
        <v>20</v>
      </c>
      <c r="H21" s="14">
        <f t="shared" si="0"/>
        <v>36</v>
      </c>
      <c r="I21" s="14">
        <f t="shared" si="1"/>
        <v>10</v>
      </c>
      <c r="J21" s="14">
        <f t="shared" si="2"/>
        <v>20</v>
      </c>
      <c r="K21" s="14" t="s">
        <v>369</v>
      </c>
      <c r="M21" s="14" t="s">
        <v>243</v>
      </c>
      <c r="N21" s="14" t="s">
        <v>245</v>
      </c>
      <c r="O21" s="14" t="s">
        <v>244</v>
      </c>
      <c r="P21" s="14">
        <v>2289028934</v>
      </c>
      <c r="R21" s="14"/>
      <c r="S21" s="14" t="s">
        <v>514</v>
      </c>
      <c r="T21" s="14"/>
      <c r="U21" s="14" t="s">
        <v>515</v>
      </c>
      <c r="V21" s="14" t="s">
        <v>516</v>
      </c>
    </row>
    <row r="22" spans="1:22" x14ac:dyDescent="0.25">
      <c r="A22" s="18" t="s">
        <v>367</v>
      </c>
      <c r="B22" s="18" t="s">
        <v>249</v>
      </c>
      <c r="C22" s="20">
        <v>0.70833333333333337</v>
      </c>
      <c r="D22" s="20">
        <v>0.92708333333333337</v>
      </c>
      <c r="E22" s="20">
        <f>D22-C22</f>
        <v>0.21875</v>
      </c>
      <c r="F22" s="14" t="s">
        <v>325</v>
      </c>
      <c r="G22" s="14">
        <v>18</v>
      </c>
      <c r="H22" s="14">
        <f t="shared" si="0"/>
        <v>32.4</v>
      </c>
      <c r="I22" s="14">
        <f t="shared" si="1"/>
        <v>9</v>
      </c>
      <c r="J22" s="14">
        <f t="shared" si="2"/>
        <v>18</v>
      </c>
      <c r="K22" s="14" t="s">
        <v>368</v>
      </c>
      <c r="M22" s="14" t="s">
        <v>370</v>
      </c>
      <c r="N22" s="14" t="s">
        <v>451</v>
      </c>
      <c r="O22" s="14" t="s">
        <v>437</v>
      </c>
      <c r="P22" s="14"/>
      <c r="R22" s="14"/>
      <c r="S22" s="14" t="s">
        <v>517</v>
      </c>
      <c r="T22" s="14"/>
      <c r="U22" s="14" t="s">
        <v>518</v>
      </c>
      <c r="V22" s="14" t="s">
        <v>519</v>
      </c>
    </row>
    <row r="23" spans="1:22" x14ac:dyDescent="0.25">
      <c r="A23" s="14" t="s">
        <v>243</v>
      </c>
      <c r="B23" s="14" t="s">
        <v>22</v>
      </c>
      <c r="C23" s="20">
        <v>0.59375</v>
      </c>
      <c r="D23" s="20">
        <v>0.82291666666666663</v>
      </c>
      <c r="E23" s="20">
        <f>D23-C23</f>
        <v>0.22916666666666663</v>
      </c>
      <c r="F23" s="14" t="s">
        <v>346</v>
      </c>
      <c r="G23" s="14">
        <v>34.5</v>
      </c>
      <c r="H23" s="14">
        <f t="shared" si="0"/>
        <v>62.1</v>
      </c>
      <c r="I23" s="14">
        <f t="shared" si="1"/>
        <v>17.25</v>
      </c>
      <c r="J23" s="14">
        <f t="shared" si="2"/>
        <v>34.5</v>
      </c>
      <c r="K23" s="14" t="s">
        <v>409</v>
      </c>
      <c r="M23" s="14" t="s">
        <v>246</v>
      </c>
      <c r="N23" s="14" t="s">
        <v>247</v>
      </c>
      <c r="O23" s="14"/>
      <c r="P23" s="14">
        <v>2285022300</v>
      </c>
      <c r="R23" s="14"/>
      <c r="S23" s="14" t="s">
        <v>520</v>
      </c>
      <c r="T23" s="14"/>
      <c r="U23" s="14" t="s">
        <v>521</v>
      </c>
      <c r="V23" s="14" t="s">
        <v>522</v>
      </c>
    </row>
    <row r="24" spans="1:22" x14ac:dyDescent="0.25">
      <c r="A24" s="14" t="s">
        <v>370</v>
      </c>
      <c r="B24" s="14" t="s">
        <v>22</v>
      </c>
      <c r="C24" s="20">
        <v>0.79166666666666663</v>
      </c>
      <c r="D24" s="20">
        <v>0.27430555555555552</v>
      </c>
      <c r="E24" s="20">
        <v>0.4826388888888889</v>
      </c>
      <c r="F24" s="14" t="s">
        <v>397</v>
      </c>
      <c r="G24" s="14">
        <v>43.5</v>
      </c>
      <c r="H24" s="14">
        <f t="shared" si="0"/>
        <v>78.300000000000011</v>
      </c>
      <c r="I24" s="14">
        <f t="shared" si="1"/>
        <v>21.75</v>
      </c>
      <c r="J24" s="14">
        <f t="shared" si="2"/>
        <v>43.5</v>
      </c>
      <c r="K24" s="14" t="s">
        <v>371</v>
      </c>
      <c r="M24" s="14" t="s">
        <v>432</v>
      </c>
      <c r="N24" s="14" t="s">
        <v>433</v>
      </c>
      <c r="O24" s="14"/>
      <c r="P24" s="14">
        <v>2242031222</v>
      </c>
      <c r="R24" s="14"/>
      <c r="S24" s="14" t="s">
        <v>523</v>
      </c>
      <c r="T24" s="14"/>
      <c r="U24" s="14" t="s">
        <v>524</v>
      </c>
      <c r="V24" s="14" t="s">
        <v>525</v>
      </c>
    </row>
    <row r="25" spans="1:22" x14ac:dyDescent="0.25">
      <c r="A25" s="14" t="s">
        <v>370</v>
      </c>
      <c r="B25" s="14" t="s">
        <v>22</v>
      </c>
      <c r="C25" s="20">
        <v>0.75</v>
      </c>
      <c r="D25" s="20">
        <v>0.28819444444444448</v>
      </c>
      <c r="E25" s="20">
        <v>0.53819444444444442</v>
      </c>
      <c r="F25" s="14" t="s">
        <v>412</v>
      </c>
      <c r="G25" s="14">
        <v>43.5</v>
      </c>
      <c r="H25" s="14">
        <f t="shared" si="0"/>
        <v>78.300000000000011</v>
      </c>
      <c r="I25" s="14">
        <f t="shared" si="1"/>
        <v>21.75</v>
      </c>
      <c r="J25" s="14">
        <f t="shared" si="2"/>
        <v>43.5</v>
      </c>
      <c r="K25" s="14" t="s">
        <v>411</v>
      </c>
      <c r="M25" s="14" t="s">
        <v>415</v>
      </c>
      <c r="N25" s="14" t="s">
        <v>445</v>
      </c>
      <c r="O25" s="14"/>
      <c r="P25" s="14">
        <v>2284021240</v>
      </c>
      <c r="R25" s="14"/>
      <c r="S25" s="14" t="s">
        <v>526</v>
      </c>
      <c r="T25" s="14"/>
      <c r="U25" s="14" t="s">
        <v>527</v>
      </c>
      <c r="V25" s="14" t="s">
        <v>528</v>
      </c>
    </row>
    <row r="26" spans="1:22" x14ac:dyDescent="0.25">
      <c r="A26" s="14" t="s">
        <v>370</v>
      </c>
      <c r="B26" s="14" t="s">
        <v>22</v>
      </c>
      <c r="C26" s="20">
        <v>0.75</v>
      </c>
      <c r="D26" s="20">
        <v>0.23958333333333334</v>
      </c>
      <c r="E26" s="20">
        <v>0.48958333333333331</v>
      </c>
      <c r="F26" s="14" t="s">
        <v>375</v>
      </c>
      <c r="G26" s="14">
        <v>43.5</v>
      </c>
      <c r="H26" s="14">
        <f t="shared" si="0"/>
        <v>78.300000000000011</v>
      </c>
      <c r="I26" s="14">
        <f t="shared" si="1"/>
        <v>21.75</v>
      </c>
      <c r="J26" s="14">
        <f t="shared" si="2"/>
        <v>43.5</v>
      </c>
      <c r="K26" s="14" t="s">
        <v>371</v>
      </c>
      <c r="M26" s="18" t="s">
        <v>22</v>
      </c>
      <c r="N26" s="18"/>
      <c r="O26" s="18" t="s">
        <v>70</v>
      </c>
      <c r="P26" s="18" t="s">
        <v>71</v>
      </c>
      <c r="R26" s="14"/>
      <c r="S26" s="14" t="s">
        <v>529</v>
      </c>
      <c r="T26" s="14"/>
      <c r="U26" s="14" t="s">
        <v>530</v>
      </c>
      <c r="V26" s="14" t="s">
        <v>531</v>
      </c>
    </row>
    <row r="27" spans="1:22" x14ac:dyDescent="0.25">
      <c r="A27" s="14" t="s">
        <v>370</v>
      </c>
      <c r="B27" s="14" t="s">
        <v>22</v>
      </c>
      <c r="C27" s="20">
        <v>0.79166666666666663</v>
      </c>
      <c r="D27" s="20">
        <v>0.30902777777777779</v>
      </c>
      <c r="E27" s="20">
        <v>0.51736111111111105</v>
      </c>
      <c r="F27" s="14" t="s">
        <v>332</v>
      </c>
      <c r="G27" s="14">
        <v>43.5</v>
      </c>
      <c r="H27" s="14">
        <f t="shared" si="0"/>
        <v>78.300000000000011</v>
      </c>
      <c r="I27" s="14">
        <f t="shared" si="1"/>
        <v>21.75</v>
      </c>
      <c r="J27" s="14">
        <f t="shared" si="2"/>
        <v>43.5</v>
      </c>
      <c r="K27" s="14" t="s">
        <v>371</v>
      </c>
      <c r="M27" s="14" t="s">
        <v>438</v>
      </c>
      <c r="N27" s="14"/>
      <c r="O27" s="14"/>
      <c r="P27" s="14"/>
      <c r="R27" s="14"/>
      <c r="S27" s="14" t="s">
        <v>532</v>
      </c>
      <c r="T27" s="14"/>
      <c r="U27" s="14" t="s">
        <v>533</v>
      </c>
      <c r="V27" s="14" t="s">
        <v>534</v>
      </c>
    </row>
    <row r="28" spans="1:22" x14ac:dyDescent="0.25">
      <c r="A28" s="14" t="s">
        <v>246</v>
      </c>
      <c r="B28" s="14" t="s">
        <v>22</v>
      </c>
      <c r="C28" s="20">
        <v>0.70833333333333337</v>
      </c>
      <c r="D28" s="20">
        <v>0.9375</v>
      </c>
      <c r="E28" s="20">
        <f>D28-C28</f>
        <v>0.22916666666666663</v>
      </c>
      <c r="F28" s="14" t="s">
        <v>321</v>
      </c>
      <c r="G28" s="14">
        <v>34</v>
      </c>
      <c r="H28" s="14">
        <f t="shared" si="0"/>
        <v>61.2</v>
      </c>
      <c r="I28" s="14">
        <f t="shared" si="1"/>
        <v>17</v>
      </c>
      <c r="J28" s="14">
        <f t="shared" si="2"/>
        <v>34</v>
      </c>
      <c r="K28" s="14" t="s">
        <v>415</v>
      </c>
      <c r="M28" s="14" t="s">
        <v>342</v>
      </c>
      <c r="N28" s="14" t="s">
        <v>441</v>
      </c>
      <c r="O28" s="14"/>
      <c r="P28" s="14">
        <v>2754053333</v>
      </c>
      <c r="R28" s="14"/>
      <c r="S28" s="14" t="s">
        <v>535</v>
      </c>
      <c r="T28" s="14"/>
      <c r="U28" s="14" t="s">
        <v>536</v>
      </c>
      <c r="V28" s="14" t="s">
        <v>537</v>
      </c>
    </row>
    <row r="29" spans="1:22" x14ac:dyDescent="0.25">
      <c r="A29" s="18" t="s">
        <v>22</v>
      </c>
      <c r="B29" s="18" t="s">
        <v>326</v>
      </c>
      <c r="C29" s="14" t="s">
        <v>327</v>
      </c>
      <c r="D29" s="14" t="s">
        <v>328</v>
      </c>
      <c r="E29" s="20">
        <v>3.8194444444444441E-2</v>
      </c>
      <c r="F29" s="14" t="s">
        <v>333</v>
      </c>
      <c r="G29" s="14">
        <v>13</v>
      </c>
      <c r="H29" s="14">
        <f t="shared" si="0"/>
        <v>23.4</v>
      </c>
      <c r="I29" s="14">
        <f t="shared" si="1"/>
        <v>6.5</v>
      </c>
      <c r="J29" s="14">
        <f t="shared" si="2"/>
        <v>13</v>
      </c>
      <c r="K29" s="14" t="s">
        <v>322</v>
      </c>
      <c r="M29" s="18" t="s">
        <v>40</v>
      </c>
      <c r="N29" s="18" t="s">
        <v>77</v>
      </c>
      <c r="O29" s="18"/>
      <c r="P29" s="18" t="s">
        <v>78</v>
      </c>
      <c r="R29" s="14"/>
      <c r="S29" s="14" t="s">
        <v>538</v>
      </c>
      <c r="T29" s="14"/>
      <c r="U29" s="14" t="s">
        <v>539</v>
      </c>
      <c r="V29" s="14" t="s">
        <v>540</v>
      </c>
    </row>
    <row r="30" spans="1:22" x14ac:dyDescent="0.25">
      <c r="A30" s="18" t="s">
        <v>22</v>
      </c>
      <c r="B30" s="18" t="s">
        <v>326</v>
      </c>
      <c r="C30" s="14" t="s">
        <v>330</v>
      </c>
      <c r="D30" s="14" t="s">
        <v>331</v>
      </c>
      <c r="E30" s="20">
        <v>3.8194444444444441E-2</v>
      </c>
      <c r="F30" s="14" t="s">
        <v>336</v>
      </c>
      <c r="G30" s="14">
        <v>13</v>
      </c>
      <c r="H30" s="14">
        <f t="shared" si="0"/>
        <v>23.4</v>
      </c>
      <c r="I30" s="14">
        <f t="shared" si="1"/>
        <v>6.5</v>
      </c>
      <c r="J30" s="14">
        <f t="shared" si="2"/>
        <v>13</v>
      </c>
      <c r="K30" s="14" t="s">
        <v>322</v>
      </c>
      <c r="M30" s="18" t="s">
        <v>41</v>
      </c>
      <c r="N30" s="18" t="s">
        <v>79</v>
      </c>
      <c r="O30" s="18"/>
      <c r="P30" s="18">
        <v>2286022239</v>
      </c>
      <c r="R30" s="14"/>
      <c r="S30" s="14" t="s">
        <v>541</v>
      </c>
      <c r="T30" s="14"/>
      <c r="U30" s="14" t="s">
        <v>542</v>
      </c>
      <c r="V30" s="14" t="s">
        <v>543</v>
      </c>
    </row>
    <row r="31" spans="1:22" x14ac:dyDescent="0.25">
      <c r="A31" s="18" t="s">
        <v>22</v>
      </c>
      <c r="B31" s="18" t="s">
        <v>322</v>
      </c>
      <c r="C31" s="14" t="s">
        <v>323</v>
      </c>
      <c r="D31" s="14" t="s">
        <v>324</v>
      </c>
      <c r="E31" s="20">
        <v>2.7777777777777776E-2</v>
      </c>
      <c r="F31" s="14" t="s">
        <v>329</v>
      </c>
      <c r="G31" s="14">
        <v>13</v>
      </c>
      <c r="H31" s="14">
        <f t="shared" si="0"/>
        <v>23.4</v>
      </c>
      <c r="I31" s="14">
        <f t="shared" si="1"/>
        <v>6.5</v>
      </c>
      <c r="J31" s="14">
        <f t="shared" si="2"/>
        <v>13</v>
      </c>
      <c r="K31" s="14"/>
      <c r="M31" s="14" t="s">
        <v>452</v>
      </c>
      <c r="N31" s="14" t="s">
        <v>453</v>
      </c>
      <c r="O31" s="14" t="s">
        <v>454</v>
      </c>
      <c r="P31" s="14">
        <v>2427022219</v>
      </c>
      <c r="R31" s="14"/>
      <c r="S31" s="14" t="s">
        <v>544</v>
      </c>
      <c r="T31" s="14" t="s">
        <v>686</v>
      </c>
      <c r="U31" s="14" t="s">
        <v>545</v>
      </c>
      <c r="V31" s="14" t="s">
        <v>141</v>
      </c>
    </row>
    <row r="32" spans="1:22" x14ac:dyDescent="0.25">
      <c r="A32" s="18" t="s">
        <v>22</v>
      </c>
      <c r="B32" s="18" t="s">
        <v>322</v>
      </c>
      <c r="C32" s="14" t="s">
        <v>334</v>
      </c>
      <c r="D32" s="14" t="s">
        <v>335</v>
      </c>
      <c r="E32" s="20">
        <v>2.7777777777777776E-2</v>
      </c>
      <c r="F32" s="14" t="s">
        <v>337</v>
      </c>
      <c r="G32" s="14">
        <v>13</v>
      </c>
      <c r="H32" s="14">
        <f t="shared" si="0"/>
        <v>23.4</v>
      </c>
      <c r="I32" s="14">
        <f t="shared" si="1"/>
        <v>6.5</v>
      </c>
      <c r="J32" s="14">
        <f t="shared" si="2"/>
        <v>13</v>
      </c>
      <c r="K32" s="14"/>
      <c r="M32" s="14" t="s">
        <v>455</v>
      </c>
      <c r="N32" s="14"/>
      <c r="O32" s="14" t="s">
        <v>456</v>
      </c>
      <c r="P32" s="14">
        <v>2424022180</v>
      </c>
      <c r="R32" s="14"/>
      <c r="S32" s="14" t="s">
        <v>546</v>
      </c>
      <c r="T32" s="14" t="s">
        <v>687</v>
      </c>
      <c r="U32" s="14" t="s">
        <v>547</v>
      </c>
      <c r="V32" s="14" t="s">
        <v>548</v>
      </c>
    </row>
    <row r="33" spans="1:22" x14ac:dyDescent="0.25">
      <c r="A33" s="18" t="s">
        <v>22</v>
      </c>
      <c r="B33" s="18" t="s">
        <v>33</v>
      </c>
      <c r="C33" s="20">
        <v>0.72916666666666663</v>
      </c>
      <c r="D33" s="20">
        <v>0.11805555555555557</v>
      </c>
      <c r="E33" s="20">
        <v>0.3888888888888889</v>
      </c>
      <c r="F33" s="14" t="s">
        <v>354</v>
      </c>
      <c r="G33" s="14">
        <v>38</v>
      </c>
      <c r="H33" s="14">
        <f t="shared" si="0"/>
        <v>68.400000000000006</v>
      </c>
      <c r="I33" s="14">
        <f t="shared" si="1"/>
        <v>19</v>
      </c>
      <c r="J33" s="14">
        <f t="shared" si="2"/>
        <v>38</v>
      </c>
      <c r="K33" s="14" t="s">
        <v>355</v>
      </c>
      <c r="M33" s="14" t="s">
        <v>338</v>
      </c>
      <c r="N33" s="14" t="s">
        <v>443</v>
      </c>
      <c r="O33" s="14" t="s">
        <v>437</v>
      </c>
      <c r="P33" s="14">
        <v>6978916600</v>
      </c>
      <c r="R33" s="14"/>
      <c r="S33" s="14" t="s">
        <v>549</v>
      </c>
      <c r="T33" s="14"/>
      <c r="U33" s="14" t="s">
        <v>550</v>
      </c>
      <c r="V33" s="14" t="s">
        <v>551</v>
      </c>
    </row>
    <row r="34" spans="1:22" x14ac:dyDescent="0.25">
      <c r="A34" s="18" t="s">
        <v>22</v>
      </c>
      <c r="B34" s="18" t="s">
        <v>33</v>
      </c>
      <c r="C34" s="20">
        <v>0.72916666666666663</v>
      </c>
      <c r="D34" s="20">
        <v>0.15277777777777776</v>
      </c>
      <c r="E34" s="20">
        <v>0.4236111111111111</v>
      </c>
      <c r="F34" s="14" t="s">
        <v>361</v>
      </c>
      <c r="G34" s="14">
        <v>38</v>
      </c>
      <c r="H34" s="14">
        <f t="shared" si="0"/>
        <v>68.400000000000006</v>
      </c>
      <c r="I34" s="14">
        <f t="shared" si="1"/>
        <v>19</v>
      </c>
      <c r="J34" s="14">
        <f t="shared" si="2"/>
        <v>38</v>
      </c>
      <c r="K34" s="14" t="s">
        <v>362</v>
      </c>
      <c r="M34" s="14" t="s">
        <v>434</v>
      </c>
      <c r="N34" s="14" t="s">
        <v>435</v>
      </c>
      <c r="O34" s="14"/>
      <c r="P34" s="14"/>
      <c r="R34" s="14"/>
      <c r="S34" s="14" t="s">
        <v>549</v>
      </c>
      <c r="T34" s="14" t="s">
        <v>688</v>
      </c>
      <c r="U34" s="14" t="s">
        <v>552</v>
      </c>
      <c r="V34" s="14" t="s">
        <v>548</v>
      </c>
    </row>
    <row r="35" spans="1:22" x14ac:dyDescent="0.25">
      <c r="A35" s="18" t="s">
        <v>22</v>
      </c>
      <c r="B35" s="18" t="s">
        <v>315</v>
      </c>
      <c r="C35" s="20">
        <v>0.28125</v>
      </c>
      <c r="D35" s="20">
        <v>0.68402777777777779</v>
      </c>
      <c r="E35" s="20">
        <f>D35-C35</f>
        <v>0.40277777777777779</v>
      </c>
      <c r="F35" s="14" t="s">
        <v>317</v>
      </c>
      <c r="G35" s="14">
        <v>37.5</v>
      </c>
      <c r="H35" s="14">
        <f t="shared" si="0"/>
        <v>67.5</v>
      </c>
      <c r="I35" s="14">
        <f t="shared" si="1"/>
        <v>18.75</v>
      </c>
      <c r="J35" s="14">
        <f t="shared" si="2"/>
        <v>37.5</v>
      </c>
      <c r="K35" s="14" t="s">
        <v>316</v>
      </c>
      <c r="M35" s="14" t="s">
        <v>249</v>
      </c>
      <c r="N35" s="14" t="s">
        <v>248</v>
      </c>
      <c r="O35" s="14" t="s">
        <v>250</v>
      </c>
      <c r="P35" s="14">
        <v>2281082690</v>
      </c>
      <c r="R35" s="14"/>
      <c r="S35" s="14" t="s">
        <v>553</v>
      </c>
      <c r="T35" s="14"/>
      <c r="U35" s="14" t="s">
        <v>554</v>
      </c>
      <c r="V35" s="14" t="s">
        <v>555</v>
      </c>
    </row>
    <row r="36" spans="1:22" x14ac:dyDescent="0.25">
      <c r="A36" s="18" t="s">
        <v>22</v>
      </c>
      <c r="B36" s="18" t="s">
        <v>358</v>
      </c>
      <c r="C36" s="20">
        <v>0.72916666666666663</v>
      </c>
      <c r="D36" s="20">
        <v>0.16666666666666666</v>
      </c>
      <c r="E36" s="20">
        <v>0.4375</v>
      </c>
      <c r="F36" s="14" t="s">
        <v>321</v>
      </c>
      <c r="G36" s="14">
        <v>49</v>
      </c>
      <c r="H36" s="14">
        <f t="shared" si="0"/>
        <v>88.2</v>
      </c>
      <c r="I36" s="14">
        <f t="shared" si="1"/>
        <v>24.5</v>
      </c>
      <c r="J36" s="14">
        <f t="shared" si="2"/>
        <v>49</v>
      </c>
      <c r="K36" s="14" t="s">
        <v>359</v>
      </c>
      <c r="M36" s="14" t="s">
        <v>251</v>
      </c>
      <c r="N36" s="14" t="s">
        <v>444</v>
      </c>
      <c r="O36" s="14" t="s">
        <v>437</v>
      </c>
      <c r="P36" s="14">
        <v>2283022348</v>
      </c>
      <c r="R36" s="14"/>
      <c r="S36" s="14" t="s">
        <v>556</v>
      </c>
      <c r="T36" s="14" t="s">
        <v>689</v>
      </c>
      <c r="U36" s="14" t="s">
        <v>557</v>
      </c>
      <c r="V36" s="14" t="s">
        <v>558</v>
      </c>
    </row>
    <row r="37" spans="1:22" x14ac:dyDescent="0.25">
      <c r="A37" s="18" t="s">
        <v>22</v>
      </c>
      <c r="B37" s="18" t="s">
        <v>318</v>
      </c>
      <c r="C37" s="20">
        <v>0.875</v>
      </c>
      <c r="D37" s="20">
        <v>0.94097222222222221</v>
      </c>
      <c r="E37" s="20" t="s">
        <v>319</v>
      </c>
      <c r="F37" s="14" t="s">
        <v>35</v>
      </c>
      <c r="G37" s="14">
        <v>58.5</v>
      </c>
      <c r="H37" s="14">
        <f t="shared" si="0"/>
        <v>105.30000000000001</v>
      </c>
      <c r="I37" s="14">
        <f t="shared" si="1"/>
        <v>29.25</v>
      </c>
      <c r="J37" s="14">
        <f t="shared" si="2"/>
        <v>58.5</v>
      </c>
      <c r="K37" s="14" t="s">
        <v>379</v>
      </c>
      <c r="M37" s="14" t="s">
        <v>442</v>
      </c>
      <c r="N37" s="14"/>
      <c r="O37" s="14"/>
      <c r="P37" s="14"/>
      <c r="R37" s="14"/>
      <c r="S37" s="14" t="s">
        <v>559</v>
      </c>
      <c r="T37" s="14" t="s">
        <v>690</v>
      </c>
      <c r="U37" s="14" t="s">
        <v>560</v>
      </c>
      <c r="V37" s="14" t="s">
        <v>561</v>
      </c>
    </row>
    <row r="38" spans="1:22" x14ac:dyDescent="0.25">
      <c r="A38" s="18" t="s">
        <v>22</v>
      </c>
      <c r="B38" s="18" t="s">
        <v>318</v>
      </c>
      <c r="C38" s="20">
        <v>0.58333333333333337</v>
      </c>
      <c r="D38" s="20">
        <v>0.55555555555555558</v>
      </c>
      <c r="E38" s="20">
        <v>0.97222222222222221</v>
      </c>
      <c r="F38" s="14" t="s">
        <v>325</v>
      </c>
      <c r="G38" s="14">
        <v>58.5</v>
      </c>
      <c r="H38" s="14">
        <f t="shared" si="0"/>
        <v>105.30000000000001</v>
      </c>
      <c r="I38" s="14">
        <f t="shared" si="1"/>
        <v>29.25</v>
      </c>
      <c r="J38" s="14">
        <f t="shared" si="2"/>
        <v>58.5</v>
      </c>
      <c r="K38" s="14" t="s">
        <v>380</v>
      </c>
      <c r="M38" s="18" t="s">
        <v>23</v>
      </c>
      <c r="N38" s="18" t="s">
        <v>72</v>
      </c>
      <c r="O38" s="18"/>
      <c r="P38" s="18">
        <v>2821098888</v>
      </c>
      <c r="R38" s="14"/>
      <c r="S38" s="14" t="s">
        <v>562</v>
      </c>
      <c r="T38" s="14"/>
      <c r="U38" s="14" t="s">
        <v>563</v>
      </c>
      <c r="V38" s="14" t="s">
        <v>286</v>
      </c>
    </row>
    <row r="39" spans="1:22" x14ac:dyDescent="0.25">
      <c r="A39" s="18" t="s">
        <v>22</v>
      </c>
      <c r="B39" s="18" t="s">
        <v>318</v>
      </c>
      <c r="C39" s="20">
        <v>0.70833333333333337</v>
      </c>
      <c r="D39" s="20">
        <v>0.61805555555555558</v>
      </c>
      <c r="E39" s="20">
        <v>0.90972222222222221</v>
      </c>
      <c r="F39" s="14" t="s">
        <v>354</v>
      </c>
      <c r="G39" s="14">
        <v>58.5</v>
      </c>
      <c r="H39" s="14">
        <f t="shared" si="0"/>
        <v>105.30000000000001</v>
      </c>
      <c r="I39" s="14">
        <f t="shared" si="1"/>
        <v>29.25</v>
      </c>
      <c r="J39" s="14">
        <f t="shared" si="2"/>
        <v>58.5</v>
      </c>
      <c r="K39" s="14" t="s">
        <v>364</v>
      </c>
      <c r="M39" s="14" t="s">
        <v>371</v>
      </c>
      <c r="N39" s="14" t="s">
        <v>450</v>
      </c>
      <c r="O39" s="14" t="s">
        <v>437</v>
      </c>
      <c r="P39" s="14">
        <v>2271022770</v>
      </c>
      <c r="R39" s="14"/>
      <c r="S39" s="14" t="s">
        <v>562</v>
      </c>
      <c r="T39" s="14" t="s">
        <v>691</v>
      </c>
      <c r="U39" s="14" t="s">
        <v>564</v>
      </c>
      <c r="V39" s="14" t="s">
        <v>565</v>
      </c>
    </row>
    <row r="40" spans="1:22" x14ac:dyDescent="0.25">
      <c r="A40" s="18" t="s">
        <v>22</v>
      </c>
      <c r="B40" s="18" t="s">
        <v>320</v>
      </c>
      <c r="C40" s="20">
        <v>0.99930555555555556</v>
      </c>
      <c r="D40" s="20">
        <v>0.34375</v>
      </c>
      <c r="E40" s="20">
        <v>0.34375</v>
      </c>
      <c r="F40" s="14" t="s">
        <v>321</v>
      </c>
      <c r="G40" s="14">
        <v>50</v>
      </c>
      <c r="H40" s="14">
        <f t="shared" si="0"/>
        <v>90</v>
      </c>
      <c r="I40" s="14">
        <f t="shared" si="1"/>
        <v>25</v>
      </c>
      <c r="J40" s="14">
        <f t="shared" si="2"/>
        <v>50</v>
      </c>
      <c r="K40" s="14"/>
      <c r="R40" s="14"/>
      <c r="S40" s="14" t="s">
        <v>566</v>
      </c>
      <c r="T40" s="14" t="s">
        <v>692</v>
      </c>
      <c r="U40" s="14" t="s">
        <v>567</v>
      </c>
      <c r="V40" s="14" t="s">
        <v>568</v>
      </c>
    </row>
    <row r="41" spans="1:22" x14ac:dyDescent="0.25">
      <c r="A41" s="18" t="s">
        <v>22</v>
      </c>
      <c r="B41" s="18" t="s">
        <v>352</v>
      </c>
      <c r="C41" s="20">
        <v>0.72916666666666663</v>
      </c>
      <c r="D41" s="20">
        <v>0.15277777777777776</v>
      </c>
      <c r="E41" s="20">
        <v>0.4236111111111111</v>
      </c>
      <c r="F41" s="14" t="s">
        <v>356</v>
      </c>
      <c r="G41" s="14">
        <v>49</v>
      </c>
      <c r="H41" s="14">
        <f t="shared" si="0"/>
        <v>88.2</v>
      </c>
      <c r="I41" s="14">
        <f t="shared" si="1"/>
        <v>24.5</v>
      </c>
      <c r="J41" s="14">
        <f t="shared" si="2"/>
        <v>49</v>
      </c>
      <c r="K41" s="14" t="s">
        <v>353</v>
      </c>
      <c r="R41" s="14"/>
      <c r="S41" s="14" t="s">
        <v>569</v>
      </c>
      <c r="T41" s="14"/>
      <c r="U41" s="14" t="s">
        <v>570</v>
      </c>
      <c r="V41" s="14" t="s">
        <v>571</v>
      </c>
    </row>
    <row r="42" spans="1:22" x14ac:dyDescent="0.25">
      <c r="A42" s="18" t="s">
        <v>22</v>
      </c>
      <c r="B42" s="18" t="s">
        <v>38</v>
      </c>
      <c r="C42" s="20">
        <v>0.625</v>
      </c>
      <c r="D42" s="20">
        <v>0.53819444444444442</v>
      </c>
      <c r="E42" s="20">
        <v>0.91319444444444453</v>
      </c>
      <c r="F42" s="14" t="s">
        <v>47</v>
      </c>
      <c r="G42" s="14">
        <v>61.5</v>
      </c>
      <c r="H42" s="14">
        <f t="shared" si="0"/>
        <v>110.7</v>
      </c>
      <c r="I42" s="14">
        <f t="shared" si="1"/>
        <v>30.75</v>
      </c>
      <c r="J42" s="14">
        <f t="shared" si="2"/>
        <v>61.5</v>
      </c>
      <c r="K42" s="14" t="s">
        <v>307</v>
      </c>
      <c r="R42" s="14"/>
      <c r="S42" s="14" t="s">
        <v>572</v>
      </c>
      <c r="T42" s="14"/>
      <c r="U42" s="14" t="s">
        <v>573</v>
      </c>
      <c r="V42" s="14" t="s">
        <v>289</v>
      </c>
    </row>
    <row r="43" spans="1:22" x14ac:dyDescent="0.25">
      <c r="A43" s="18" t="s">
        <v>22</v>
      </c>
      <c r="B43" s="18" t="s">
        <v>304</v>
      </c>
      <c r="C43" s="20">
        <v>0.58333333333333337</v>
      </c>
      <c r="D43" s="20">
        <v>0.47569444444444442</v>
      </c>
      <c r="E43" s="20">
        <v>0.89236111111111116</v>
      </c>
      <c r="F43" s="14" t="s">
        <v>153</v>
      </c>
      <c r="G43" s="14">
        <v>61.5</v>
      </c>
      <c r="H43" s="14">
        <f t="shared" si="0"/>
        <v>110.7</v>
      </c>
      <c r="I43" s="14">
        <f t="shared" si="1"/>
        <v>30.75</v>
      </c>
      <c r="J43" s="14">
        <f t="shared" si="2"/>
        <v>61.5</v>
      </c>
      <c r="K43" s="14" t="s">
        <v>305</v>
      </c>
      <c r="R43" s="14"/>
      <c r="S43" s="14" t="s">
        <v>572</v>
      </c>
      <c r="T43" s="14" t="s">
        <v>693</v>
      </c>
      <c r="U43" s="14" t="s">
        <v>574</v>
      </c>
      <c r="V43" s="14" t="s">
        <v>575</v>
      </c>
    </row>
    <row r="44" spans="1:22" x14ac:dyDescent="0.25">
      <c r="A44" s="18" t="s">
        <v>22</v>
      </c>
      <c r="B44" s="18" t="s">
        <v>304</v>
      </c>
      <c r="C44" s="20">
        <v>0.54166666666666663</v>
      </c>
      <c r="D44" s="20">
        <v>0.44444444444444442</v>
      </c>
      <c r="E44" s="20">
        <v>0.90277777777777779</v>
      </c>
      <c r="F44" s="14" t="s">
        <v>44</v>
      </c>
      <c r="G44" s="14">
        <v>61.5</v>
      </c>
      <c r="H44" s="14">
        <f t="shared" si="0"/>
        <v>110.7</v>
      </c>
      <c r="I44" s="14">
        <f t="shared" si="1"/>
        <v>30.75</v>
      </c>
      <c r="J44" s="14">
        <f t="shared" si="2"/>
        <v>61.5</v>
      </c>
      <c r="K44" s="14" t="s">
        <v>313</v>
      </c>
      <c r="R44" s="14"/>
      <c r="S44" s="14" t="s">
        <v>576</v>
      </c>
      <c r="T44" s="14"/>
      <c r="U44" s="14" t="s">
        <v>577</v>
      </c>
      <c r="V44" s="14" t="s">
        <v>578</v>
      </c>
    </row>
    <row r="45" spans="1:22" x14ac:dyDescent="0.25">
      <c r="A45" s="18" t="s">
        <v>22</v>
      </c>
      <c r="B45" s="18" t="s">
        <v>349</v>
      </c>
      <c r="C45" s="20">
        <v>0.28125</v>
      </c>
      <c r="D45" s="20">
        <v>0.63194444444444442</v>
      </c>
      <c r="E45" s="20">
        <f>D45-C45</f>
        <v>0.35069444444444442</v>
      </c>
      <c r="F45" s="14" t="s">
        <v>360</v>
      </c>
      <c r="G45" s="14">
        <v>34</v>
      </c>
      <c r="H45" s="14">
        <f t="shared" si="0"/>
        <v>61.2</v>
      </c>
      <c r="I45" s="14">
        <f t="shared" si="1"/>
        <v>17</v>
      </c>
      <c r="J45" s="14">
        <f t="shared" si="2"/>
        <v>34</v>
      </c>
      <c r="K45" s="14" t="s">
        <v>351</v>
      </c>
      <c r="R45" s="14"/>
      <c r="S45" s="14" t="s">
        <v>579</v>
      </c>
      <c r="T45" s="14" t="s">
        <v>694</v>
      </c>
      <c r="U45" s="14" t="s">
        <v>580</v>
      </c>
      <c r="V45" s="14" t="s">
        <v>581</v>
      </c>
    </row>
    <row r="46" spans="1:22" x14ac:dyDescent="0.25">
      <c r="A46" s="18" t="s">
        <v>22</v>
      </c>
      <c r="B46" s="18" t="s">
        <v>243</v>
      </c>
      <c r="C46" s="20">
        <v>0.3125</v>
      </c>
      <c r="D46" s="20">
        <v>0.53125</v>
      </c>
      <c r="E46" s="20">
        <f>D46-C46</f>
        <v>0.21875</v>
      </c>
      <c r="F46" s="14" t="s">
        <v>346</v>
      </c>
      <c r="G46" s="14">
        <v>34.5</v>
      </c>
      <c r="H46" s="14">
        <f t="shared" si="0"/>
        <v>62.1</v>
      </c>
      <c r="I46" s="14">
        <f t="shared" si="1"/>
        <v>17.25</v>
      </c>
      <c r="J46" s="14">
        <f t="shared" si="2"/>
        <v>34.5</v>
      </c>
      <c r="K46" s="14" t="s">
        <v>363</v>
      </c>
      <c r="R46" s="14"/>
      <c r="S46" s="14" t="s">
        <v>582</v>
      </c>
      <c r="T46" s="14"/>
      <c r="U46" s="14" t="s">
        <v>583</v>
      </c>
      <c r="V46" s="14" t="s">
        <v>584</v>
      </c>
    </row>
    <row r="47" spans="1:22" x14ac:dyDescent="0.25">
      <c r="A47" s="18" t="s">
        <v>22</v>
      </c>
      <c r="B47" s="18" t="s">
        <v>370</v>
      </c>
      <c r="C47" s="20">
        <v>0.83333333333333337</v>
      </c>
      <c r="D47" s="20">
        <v>0.33333333333333331</v>
      </c>
      <c r="E47" s="20">
        <v>0.5</v>
      </c>
      <c r="F47" s="14" t="s">
        <v>374</v>
      </c>
      <c r="G47" s="14">
        <v>43.5</v>
      </c>
      <c r="H47" s="14">
        <f t="shared" si="0"/>
        <v>78.300000000000011</v>
      </c>
      <c r="I47" s="14">
        <f t="shared" si="1"/>
        <v>21.75</v>
      </c>
      <c r="J47" s="14">
        <f t="shared" si="2"/>
        <v>43.5</v>
      </c>
      <c r="K47" s="14" t="s">
        <v>371</v>
      </c>
      <c r="R47" s="14"/>
      <c r="S47" s="14" t="s">
        <v>582</v>
      </c>
      <c r="T47" s="14" t="s">
        <v>696</v>
      </c>
      <c r="U47" s="14" t="s">
        <v>585</v>
      </c>
      <c r="V47" s="14" t="s">
        <v>586</v>
      </c>
    </row>
    <row r="48" spans="1:22" x14ac:dyDescent="0.25">
      <c r="A48" s="18" t="s">
        <v>22</v>
      </c>
      <c r="B48" s="18" t="s">
        <v>370</v>
      </c>
      <c r="C48" s="20">
        <v>0.83333333333333337</v>
      </c>
      <c r="D48" s="20">
        <v>0.37847222222222227</v>
      </c>
      <c r="E48" s="20">
        <v>0.54513888888888895</v>
      </c>
      <c r="F48" s="14" t="s">
        <v>373</v>
      </c>
      <c r="G48" s="14">
        <v>43.5</v>
      </c>
      <c r="H48" s="14">
        <f t="shared" si="0"/>
        <v>78.300000000000011</v>
      </c>
      <c r="I48" s="14">
        <f t="shared" si="1"/>
        <v>21.75</v>
      </c>
      <c r="J48" s="14">
        <f t="shared" si="2"/>
        <v>43.5</v>
      </c>
      <c r="K48" s="14" t="s">
        <v>372</v>
      </c>
      <c r="R48" s="14"/>
      <c r="S48" s="14" t="s">
        <v>582</v>
      </c>
      <c r="T48" s="14" t="s">
        <v>695</v>
      </c>
      <c r="U48" s="14" t="s">
        <v>587</v>
      </c>
      <c r="V48" s="14" t="s">
        <v>588</v>
      </c>
    </row>
    <row r="49" spans="1:22" x14ac:dyDescent="0.25">
      <c r="A49" s="18" t="s">
        <v>22</v>
      </c>
      <c r="B49" s="18" t="s">
        <v>246</v>
      </c>
      <c r="C49" s="20">
        <v>0.5</v>
      </c>
      <c r="D49" s="20">
        <v>0.6875</v>
      </c>
      <c r="E49" s="20">
        <f>D49-C49</f>
        <v>0.1875</v>
      </c>
      <c r="F49" s="14" t="s">
        <v>321</v>
      </c>
      <c r="G49" s="14">
        <v>34</v>
      </c>
      <c r="H49" s="14">
        <f t="shared" si="0"/>
        <v>61.2</v>
      </c>
      <c r="I49" s="14">
        <f t="shared" si="1"/>
        <v>17</v>
      </c>
      <c r="J49" s="14">
        <f t="shared" si="2"/>
        <v>34</v>
      </c>
      <c r="K49" s="14"/>
      <c r="R49" s="14"/>
      <c r="S49" s="14" t="s">
        <v>589</v>
      </c>
      <c r="T49" s="14"/>
      <c r="U49" s="14" t="s">
        <v>590</v>
      </c>
      <c r="V49" s="14" t="s">
        <v>139</v>
      </c>
    </row>
    <row r="50" spans="1:22" x14ac:dyDescent="0.25">
      <c r="A50" s="18" t="s">
        <v>22</v>
      </c>
      <c r="B50" s="18" t="s">
        <v>342</v>
      </c>
      <c r="C50" s="14" t="s">
        <v>343</v>
      </c>
      <c r="D50" s="14" t="s">
        <v>344</v>
      </c>
      <c r="E50" s="20">
        <v>0.14583333333333334</v>
      </c>
      <c r="F50" s="14" t="s">
        <v>346</v>
      </c>
      <c r="G50" s="14">
        <v>40</v>
      </c>
      <c r="H50" s="14">
        <f t="shared" si="0"/>
        <v>72</v>
      </c>
      <c r="I50" s="14">
        <f t="shared" si="1"/>
        <v>20</v>
      </c>
      <c r="J50" s="14">
        <f t="shared" si="2"/>
        <v>40</v>
      </c>
      <c r="K50" s="14" t="s">
        <v>345</v>
      </c>
      <c r="R50" s="14"/>
      <c r="S50" s="14" t="s">
        <v>589</v>
      </c>
      <c r="T50" s="14" t="s">
        <v>697</v>
      </c>
      <c r="U50" s="14" t="s">
        <v>591</v>
      </c>
      <c r="V50" s="14" t="s">
        <v>592</v>
      </c>
    </row>
    <row r="51" spans="1:22" x14ac:dyDescent="0.25">
      <c r="A51" s="18" t="s">
        <v>22</v>
      </c>
      <c r="B51" s="18" t="s">
        <v>40</v>
      </c>
      <c r="C51" s="20">
        <v>0.75</v>
      </c>
      <c r="D51" s="20">
        <v>0.38194444444444442</v>
      </c>
      <c r="E51" s="20">
        <v>0.63194444444444442</v>
      </c>
      <c r="F51" s="14" t="s">
        <v>34</v>
      </c>
      <c r="G51" s="14">
        <v>61.5</v>
      </c>
      <c r="H51" s="14">
        <f t="shared" si="0"/>
        <v>110.7</v>
      </c>
      <c r="I51" s="14">
        <f t="shared" si="1"/>
        <v>30.75</v>
      </c>
      <c r="J51" s="14">
        <f t="shared" si="2"/>
        <v>61.5</v>
      </c>
      <c r="K51" s="14" t="s">
        <v>306</v>
      </c>
      <c r="R51" s="14"/>
      <c r="S51" s="14" t="s">
        <v>593</v>
      </c>
      <c r="T51" s="14" t="s">
        <v>698</v>
      </c>
      <c r="U51" s="14" t="s">
        <v>594</v>
      </c>
      <c r="V51" s="14" t="s">
        <v>595</v>
      </c>
    </row>
    <row r="52" spans="1:22" x14ac:dyDescent="0.25">
      <c r="A52" s="18" t="s">
        <v>22</v>
      </c>
      <c r="B52" s="18" t="s">
        <v>40</v>
      </c>
      <c r="C52" s="20">
        <v>0.79166666666666663</v>
      </c>
      <c r="D52" s="20">
        <v>0.4548611111111111</v>
      </c>
      <c r="E52" s="20">
        <v>0.66319444444444442</v>
      </c>
      <c r="F52" s="14" t="s">
        <v>47</v>
      </c>
      <c r="G52" s="14">
        <v>61.5</v>
      </c>
      <c r="H52" s="14">
        <f t="shared" si="0"/>
        <v>110.7</v>
      </c>
      <c r="I52" s="14">
        <f t="shared" si="1"/>
        <v>30.75</v>
      </c>
      <c r="J52" s="14">
        <f t="shared" si="2"/>
        <v>61.5</v>
      </c>
      <c r="K52" s="14" t="s">
        <v>308</v>
      </c>
      <c r="R52" s="14"/>
      <c r="S52" s="14" t="s">
        <v>596</v>
      </c>
      <c r="T52" s="14" t="s">
        <v>699</v>
      </c>
      <c r="U52" s="14" t="s">
        <v>597</v>
      </c>
      <c r="V52" s="14" t="s">
        <v>598</v>
      </c>
    </row>
    <row r="53" spans="1:22" x14ac:dyDescent="0.25">
      <c r="A53" s="18" t="s">
        <v>22</v>
      </c>
      <c r="B53" s="18" t="s">
        <v>40</v>
      </c>
      <c r="C53" s="20">
        <v>0.75</v>
      </c>
      <c r="D53" s="20">
        <v>0.39930555555555558</v>
      </c>
      <c r="E53" s="20">
        <v>0.64930555555555558</v>
      </c>
      <c r="F53" s="14" t="s">
        <v>45</v>
      </c>
      <c r="G53" s="14">
        <v>61.5</v>
      </c>
      <c r="H53" s="14">
        <f t="shared" si="0"/>
        <v>110.7</v>
      </c>
      <c r="I53" s="14">
        <f t="shared" si="1"/>
        <v>30.75</v>
      </c>
      <c r="J53" s="14">
        <f t="shared" si="2"/>
        <v>61.5</v>
      </c>
      <c r="K53" s="14" t="s">
        <v>309</v>
      </c>
      <c r="R53" s="14"/>
      <c r="S53" s="14" t="s">
        <v>599</v>
      </c>
      <c r="T53" s="14" t="s">
        <v>700</v>
      </c>
      <c r="U53" s="14" t="s">
        <v>600</v>
      </c>
      <c r="V53" s="14" t="s">
        <v>601</v>
      </c>
    </row>
    <row r="54" spans="1:22" x14ac:dyDescent="0.25">
      <c r="A54" s="18" t="s">
        <v>22</v>
      </c>
      <c r="B54" s="18" t="s">
        <v>40</v>
      </c>
      <c r="C54" s="20">
        <v>0.79166666666666663</v>
      </c>
      <c r="D54" s="20">
        <v>0.4861111111111111</v>
      </c>
      <c r="E54" s="20">
        <v>0.69444444444444453</v>
      </c>
      <c r="F54" s="14" t="s">
        <v>153</v>
      </c>
      <c r="G54" s="14">
        <v>61.5</v>
      </c>
      <c r="H54" s="14">
        <f t="shared" si="0"/>
        <v>110.7</v>
      </c>
      <c r="I54" s="14">
        <f t="shared" si="1"/>
        <v>30.75</v>
      </c>
      <c r="J54" s="14">
        <f t="shared" si="2"/>
        <v>61.5</v>
      </c>
      <c r="K54" s="14" t="s">
        <v>310</v>
      </c>
      <c r="R54" s="14"/>
      <c r="S54" s="14" t="s">
        <v>602</v>
      </c>
      <c r="T54" s="14" t="s">
        <v>701</v>
      </c>
      <c r="U54" s="14" t="s">
        <v>603</v>
      </c>
      <c r="V54" s="14" t="s">
        <v>604</v>
      </c>
    </row>
    <row r="55" spans="1:22" x14ac:dyDescent="0.25">
      <c r="A55" s="18" t="s">
        <v>22</v>
      </c>
      <c r="B55" s="18" t="s">
        <v>40</v>
      </c>
      <c r="C55" s="20">
        <v>0.75</v>
      </c>
      <c r="D55" s="20">
        <v>0.28819444444444448</v>
      </c>
      <c r="E55" s="20">
        <v>0.53819444444444442</v>
      </c>
      <c r="F55" s="14" t="s">
        <v>35</v>
      </c>
      <c r="G55" s="14">
        <v>61.5</v>
      </c>
      <c r="H55" s="14">
        <f t="shared" si="0"/>
        <v>110.7</v>
      </c>
      <c r="I55" s="14">
        <f t="shared" si="1"/>
        <v>30.75</v>
      </c>
      <c r="J55" s="14">
        <f t="shared" si="2"/>
        <v>61.5</v>
      </c>
      <c r="K55" s="14" t="s">
        <v>311</v>
      </c>
      <c r="R55" s="14"/>
      <c r="S55" s="14" t="s">
        <v>605</v>
      </c>
      <c r="T55" s="14"/>
      <c r="U55" s="14" t="s">
        <v>606</v>
      </c>
      <c r="V55" s="14" t="s">
        <v>607</v>
      </c>
    </row>
    <row r="56" spans="1:22" x14ac:dyDescent="0.25">
      <c r="A56" s="18" t="s">
        <v>22</v>
      </c>
      <c r="B56" s="18" t="s">
        <v>40</v>
      </c>
      <c r="C56" s="20">
        <v>0.99652777777777779</v>
      </c>
      <c r="D56" s="20">
        <v>0.60416666666666663</v>
      </c>
      <c r="E56" s="20">
        <v>0.60763888888888895</v>
      </c>
      <c r="F56" s="14" t="s">
        <v>46</v>
      </c>
      <c r="G56" s="14">
        <v>61.5</v>
      </c>
      <c r="H56" s="14">
        <f t="shared" si="0"/>
        <v>110.7</v>
      </c>
      <c r="I56" s="14">
        <f t="shared" si="1"/>
        <v>30.75</v>
      </c>
      <c r="J56" s="14">
        <f t="shared" si="2"/>
        <v>61.5</v>
      </c>
      <c r="K56" s="14" t="s">
        <v>312</v>
      </c>
      <c r="R56" s="14"/>
      <c r="S56" s="14" t="s">
        <v>608</v>
      </c>
      <c r="T56" s="14"/>
      <c r="U56" s="14" t="s">
        <v>609</v>
      </c>
      <c r="V56" s="14" t="s">
        <v>610</v>
      </c>
    </row>
    <row r="57" spans="1:22" x14ac:dyDescent="0.25">
      <c r="A57" s="18" t="s">
        <v>22</v>
      </c>
      <c r="B57" s="18" t="s">
        <v>40</v>
      </c>
      <c r="C57" s="20">
        <v>0.89583333333333337</v>
      </c>
      <c r="D57" s="20">
        <v>0.41666666666666669</v>
      </c>
      <c r="E57" s="20">
        <v>0.52083333333333337</v>
      </c>
      <c r="F57" s="14" t="s">
        <v>44</v>
      </c>
      <c r="G57" s="14">
        <v>61.5</v>
      </c>
      <c r="H57" s="14">
        <f t="shared" si="0"/>
        <v>110.7</v>
      </c>
      <c r="I57" s="14">
        <f t="shared" si="1"/>
        <v>30.75</v>
      </c>
      <c r="J57" s="14">
        <f t="shared" si="2"/>
        <v>61.5</v>
      </c>
      <c r="K57" s="14" t="s">
        <v>314</v>
      </c>
      <c r="R57" s="14"/>
      <c r="S57" s="14" t="s">
        <v>611</v>
      </c>
      <c r="T57" s="14" t="s">
        <v>702</v>
      </c>
      <c r="U57" s="14" t="s">
        <v>612</v>
      </c>
      <c r="V57" s="14" t="s">
        <v>613</v>
      </c>
    </row>
    <row r="58" spans="1:22" x14ac:dyDescent="0.25">
      <c r="A58" s="18" t="s">
        <v>22</v>
      </c>
      <c r="B58" s="18" t="s">
        <v>41</v>
      </c>
      <c r="C58" s="20">
        <v>0.30902777777777779</v>
      </c>
      <c r="D58" s="20">
        <v>0.61805555555555558</v>
      </c>
      <c r="E58" s="20">
        <f>D58-C58</f>
        <v>0.30902777777777779</v>
      </c>
      <c r="F58" s="14" t="s">
        <v>346</v>
      </c>
      <c r="G58" s="14">
        <v>38</v>
      </c>
      <c r="H58" s="14">
        <f t="shared" si="0"/>
        <v>68.400000000000006</v>
      </c>
      <c r="I58" s="14">
        <f t="shared" si="1"/>
        <v>19</v>
      </c>
      <c r="J58" s="14">
        <f t="shared" si="2"/>
        <v>38</v>
      </c>
      <c r="K58" s="14" t="s">
        <v>347</v>
      </c>
      <c r="R58" s="14"/>
      <c r="S58" s="14" t="s">
        <v>614</v>
      </c>
      <c r="T58" s="14"/>
      <c r="U58" s="14" t="s">
        <v>615</v>
      </c>
      <c r="V58" s="14" t="s">
        <v>616</v>
      </c>
    </row>
    <row r="59" spans="1:22" x14ac:dyDescent="0.25">
      <c r="A59" s="18" t="s">
        <v>22</v>
      </c>
      <c r="B59" s="18" t="s">
        <v>41</v>
      </c>
      <c r="C59" s="20">
        <v>0.72916666666666663</v>
      </c>
      <c r="D59" s="20">
        <v>5.5555555555555552E-2</v>
      </c>
      <c r="E59" s="20">
        <v>0.3263888888888889</v>
      </c>
      <c r="F59" s="14" t="s">
        <v>357</v>
      </c>
      <c r="G59" s="14">
        <v>38</v>
      </c>
      <c r="H59" s="14">
        <f t="shared" si="0"/>
        <v>68.400000000000006</v>
      </c>
      <c r="I59" s="14">
        <f t="shared" si="1"/>
        <v>19</v>
      </c>
      <c r="J59" s="14">
        <f t="shared" si="2"/>
        <v>38</v>
      </c>
      <c r="K59" s="14" t="s">
        <v>348</v>
      </c>
      <c r="R59" s="14"/>
      <c r="S59" s="14" t="s">
        <v>617</v>
      </c>
      <c r="T59" s="14"/>
      <c r="U59" s="14" t="s">
        <v>618</v>
      </c>
      <c r="V59" s="14" t="s">
        <v>619</v>
      </c>
    </row>
    <row r="60" spans="1:22" x14ac:dyDescent="0.25">
      <c r="A60" s="18" t="s">
        <v>22</v>
      </c>
      <c r="B60" s="18" t="s">
        <v>365</v>
      </c>
      <c r="C60" s="20">
        <v>0.54166666666666663</v>
      </c>
      <c r="D60" s="20">
        <v>0.97569444444444453</v>
      </c>
      <c r="E60" s="20">
        <f>D60-C60</f>
        <v>0.4340277777777779</v>
      </c>
      <c r="F60" s="14" t="s">
        <v>321</v>
      </c>
      <c r="G60" s="14">
        <v>43.5</v>
      </c>
      <c r="H60" s="14">
        <f t="shared" si="0"/>
        <v>78.300000000000011</v>
      </c>
      <c r="I60" s="14">
        <f t="shared" si="1"/>
        <v>21.75</v>
      </c>
      <c r="J60" s="14">
        <f t="shared" si="2"/>
        <v>43.5</v>
      </c>
      <c r="K60" s="14" t="s">
        <v>366</v>
      </c>
      <c r="R60" s="14"/>
      <c r="S60" s="14" t="s">
        <v>620</v>
      </c>
      <c r="T60" s="14" t="s">
        <v>703</v>
      </c>
      <c r="U60" s="14" t="s">
        <v>621</v>
      </c>
      <c r="V60" s="14" t="s">
        <v>622</v>
      </c>
    </row>
    <row r="61" spans="1:22" x14ac:dyDescent="0.25">
      <c r="A61" s="14" t="s">
        <v>22</v>
      </c>
      <c r="B61" s="14" t="s">
        <v>338</v>
      </c>
      <c r="C61" s="14" t="s">
        <v>340</v>
      </c>
      <c r="D61" s="14" t="s">
        <v>341</v>
      </c>
      <c r="E61" s="20">
        <v>4.1666666666666664E-2</v>
      </c>
      <c r="F61" s="14" t="s">
        <v>346</v>
      </c>
      <c r="G61" s="14">
        <v>38.5</v>
      </c>
      <c r="H61" s="14">
        <f t="shared" si="0"/>
        <v>69.3</v>
      </c>
      <c r="I61" s="14">
        <f t="shared" si="1"/>
        <v>19.25</v>
      </c>
      <c r="J61" s="14">
        <f t="shared" si="2"/>
        <v>38.5</v>
      </c>
      <c r="K61" s="14" t="s">
        <v>339</v>
      </c>
      <c r="R61" s="14"/>
      <c r="S61" s="14" t="s">
        <v>623</v>
      </c>
      <c r="T61" s="14"/>
      <c r="U61" s="14" t="s">
        <v>624</v>
      </c>
      <c r="V61" s="14" t="s">
        <v>625</v>
      </c>
    </row>
    <row r="62" spans="1:22" x14ac:dyDescent="0.25">
      <c r="A62" s="14" t="s">
        <v>342</v>
      </c>
      <c r="B62" s="14" t="s">
        <v>22</v>
      </c>
      <c r="C62" s="20" t="s">
        <v>417</v>
      </c>
      <c r="D62" s="20" t="s">
        <v>418</v>
      </c>
      <c r="E62" s="20">
        <v>0.14583333333333334</v>
      </c>
      <c r="F62" s="14" t="s">
        <v>346</v>
      </c>
      <c r="G62" s="14">
        <v>40</v>
      </c>
      <c r="H62" s="14">
        <f t="shared" si="0"/>
        <v>72</v>
      </c>
      <c r="I62" s="14">
        <f t="shared" si="1"/>
        <v>20</v>
      </c>
      <c r="J62" s="14">
        <f t="shared" si="2"/>
        <v>40</v>
      </c>
      <c r="K62" s="14" t="s">
        <v>416</v>
      </c>
      <c r="R62" s="14"/>
      <c r="S62" s="14" t="s">
        <v>623</v>
      </c>
      <c r="T62" s="14" t="s">
        <v>704</v>
      </c>
      <c r="U62" s="14" t="s">
        <v>626</v>
      </c>
      <c r="V62" s="14" t="s">
        <v>627</v>
      </c>
    </row>
    <row r="63" spans="1:22" x14ac:dyDescent="0.25">
      <c r="A63" s="14" t="s">
        <v>40</v>
      </c>
      <c r="B63" s="14" t="s">
        <v>22</v>
      </c>
      <c r="C63" s="20">
        <v>0.70833333333333337</v>
      </c>
      <c r="D63" s="20">
        <v>0.3923611111111111</v>
      </c>
      <c r="E63" s="20">
        <v>0.68402777777777779</v>
      </c>
      <c r="F63" s="14" t="s">
        <v>332</v>
      </c>
      <c r="G63" s="14">
        <v>61.5</v>
      </c>
      <c r="H63" s="14">
        <f t="shared" si="0"/>
        <v>110.7</v>
      </c>
      <c r="I63" s="14">
        <f t="shared" si="1"/>
        <v>30.75</v>
      </c>
      <c r="J63" s="14">
        <f t="shared" si="2"/>
        <v>61.5</v>
      </c>
      <c r="K63" s="14" t="s">
        <v>399</v>
      </c>
      <c r="R63" s="14"/>
      <c r="S63" s="14" t="s">
        <v>628</v>
      </c>
      <c r="T63" s="14" t="s">
        <v>705</v>
      </c>
      <c r="U63" s="14" t="s">
        <v>629</v>
      </c>
      <c r="V63" s="14" t="s">
        <v>630</v>
      </c>
    </row>
    <row r="64" spans="1:22" x14ac:dyDescent="0.25">
      <c r="A64" s="14" t="s">
        <v>40</v>
      </c>
      <c r="B64" s="14" t="s">
        <v>22</v>
      </c>
      <c r="C64" s="20">
        <v>0.70833333333333337</v>
      </c>
      <c r="D64" s="20">
        <v>0.33680555555555558</v>
      </c>
      <c r="E64" s="20">
        <v>0.62847222222222221</v>
      </c>
      <c r="F64" s="14" t="s">
        <v>405</v>
      </c>
      <c r="G64" s="14">
        <v>61.5</v>
      </c>
      <c r="H64" s="14">
        <f t="shared" si="0"/>
        <v>110.7</v>
      </c>
      <c r="I64" s="14">
        <f t="shared" si="1"/>
        <v>30.75</v>
      </c>
      <c r="J64" s="14">
        <f t="shared" si="2"/>
        <v>61.5</v>
      </c>
      <c r="K64" s="14" t="s">
        <v>402</v>
      </c>
      <c r="R64" s="14"/>
      <c r="S64" s="14" t="s">
        <v>631</v>
      </c>
      <c r="T64" s="14" t="s">
        <v>706</v>
      </c>
      <c r="U64" s="14" t="s">
        <v>632</v>
      </c>
      <c r="V64" s="14" t="s">
        <v>619</v>
      </c>
    </row>
    <row r="65" spans="1:22" x14ac:dyDescent="0.25">
      <c r="A65" s="14" t="s">
        <v>40</v>
      </c>
      <c r="B65" s="14" t="s">
        <v>22</v>
      </c>
      <c r="C65" s="20">
        <v>0.375</v>
      </c>
      <c r="D65" s="20">
        <v>0.87152777777777779</v>
      </c>
      <c r="E65" s="20">
        <f>D65-C65</f>
        <v>0.49652777777777779</v>
      </c>
      <c r="F65" s="14" t="s">
        <v>321</v>
      </c>
      <c r="G65" s="14">
        <v>61.5</v>
      </c>
      <c r="H65" s="14">
        <f t="shared" si="0"/>
        <v>110.7</v>
      </c>
      <c r="I65" s="14">
        <f t="shared" si="1"/>
        <v>30.75</v>
      </c>
      <c r="J65" s="14">
        <f t="shared" si="2"/>
        <v>61.5</v>
      </c>
      <c r="K65" s="14" t="s">
        <v>408</v>
      </c>
      <c r="R65" s="14"/>
      <c r="S65" s="14" t="s">
        <v>633</v>
      </c>
      <c r="T65" s="14"/>
      <c r="U65" s="14" t="s">
        <v>634</v>
      </c>
      <c r="V65" s="14" t="s">
        <v>635</v>
      </c>
    </row>
    <row r="66" spans="1:22" x14ac:dyDescent="0.25">
      <c r="A66" s="14" t="s">
        <v>40</v>
      </c>
      <c r="B66" s="14" t="s">
        <v>22</v>
      </c>
      <c r="C66" s="20">
        <v>0.70833333333333337</v>
      </c>
      <c r="D66" s="20">
        <v>0.29166666666666669</v>
      </c>
      <c r="E66" s="20">
        <v>0.58333333333333337</v>
      </c>
      <c r="F66" s="14" t="s">
        <v>325</v>
      </c>
      <c r="G66" s="14">
        <v>61.5</v>
      </c>
      <c r="H66" s="14">
        <f t="shared" si="0"/>
        <v>110.7</v>
      </c>
      <c r="I66" s="14">
        <f t="shared" si="1"/>
        <v>30.75</v>
      </c>
      <c r="J66" s="14">
        <f t="shared" si="2"/>
        <v>61.5</v>
      </c>
      <c r="K66" s="14" t="s">
        <v>419</v>
      </c>
      <c r="R66" s="14"/>
      <c r="S66" s="14" t="s">
        <v>636</v>
      </c>
      <c r="T66" s="14" t="s">
        <v>707</v>
      </c>
      <c r="U66" s="14" t="s">
        <v>637</v>
      </c>
      <c r="V66" s="14" t="s">
        <v>638</v>
      </c>
    </row>
    <row r="67" spans="1:22" x14ac:dyDescent="0.25">
      <c r="A67" s="14" t="s">
        <v>40</v>
      </c>
      <c r="B67" s="14" t="s">
        <v>22</v>
      </c>
      <c r="C67" s="20">
        <v>0.70833333333333337</v>
      </c>
      <c r="D67" s="20">
        <v>0.33680555555555558</v>
      </c>
      <c r="E67" s="20">
        <v>0.62847222222222221</v>
      </c>
      <c r="F67" s="14" t="s">
        <v>350</v>
      </c>
      <c r="G67" s="14">
        <v>61.5</v>
      </c>
      <c r="H67" s="14">
        <f t="shared" si="0"/>
        <v>110.7</v>
      </c>
      <c r="I67" s="14">
        <f t="shared" si="1"/>
        <v>30.75</v>
      </c>
      <c r="J67" s="14">
        <f t="shared" si="2"/>
        <v>61.5</v>
      </c>
      <c r="K67" s="14" t="s">
        <v>420</v>
      </c>
      <c r="R67" s="14"/>
      <c r="S67" s="14" t="s">
        <v>639</v>
      </c>
      <c r="T67" s="14" t="s">
        <v>708</v>
      </c>
      <c r="U67" s="14" t="s">
        <v>640</v>
      </c>
      <c r="V67" s="14" t="s">
        <v>641</v>
      </c>
    </row>
    <row r="68" spans="1:22" x14ac:dyDescent="0.25">
      <c r="A68" s="14" t="s">
        <v>40</v>
      </c>
      <c r="B68" s="14" t="s">
        <v>22</v>
      </c>
      <c r="C68" s="20">
        <v>0.70833333333333337</v>
      </c>
      <c r="D68" s="20">
        <v>0.38194444444444442</v>
      </c>
      <c r="E68" s="20">
        <v>0.67361111111111116</v>
      </c>
      <c r="F68" s="14" t="s">
        <v>354</v>
      </c>
      <c r="G68" s="14">
        <v>61.5</v>
      </c>
      <c r="H68" s="14">
        <f t="shared" si="0"/>
        <v>110.7</v>
      </c>
      <c r="I68" s="14">
        <f t="shared" si="1"/>
        <v>30.75</v>
      </c>
      <c r="J68" s="14">
        <f t="shared" si="2"/>
        <v>61.5</v>
      </c>
      <c r="K68" s="14" t="s">
        <v>421</v>
      </c>
      <c r="R68" s="14"/>
      <c r="S68" s="14" t="s">
        <v>642</v>
      </c>
      <c r="T68" s="14" t="s">
        <v>709</v>
      </c>
      <c r="U68" s="14" t="s">
        <v>643</v>
      </c>
      <c r="V68" s="14" t="s">
        <v>144</v>
      </c>
    </row>
    <row r="69" spans="1:22" x14ac:dyDescent="0.25">
      <c r="A69" s="14" t="s">
        <v>41</v>
      </c>
      <c r="B69" s="14" t="s">
        <v>22</v>
      </c>
      <c r="C69" s="20">
        <v>0.64583333333333337</v>
      </c>
      <c r="D69" s="20">
        <v>0.96875</v>
      </c>
      <c r="E69" s="20">
        <f>D69-C69</f>
        <v>0.32291666666666663</v>
      </c>
      <c r="F69" s="14" t="s">
        <v>346</v>
      </c>
      <c r="G69" s="14">
        <v>38</v>
      </c>
      <c r="H69" s="14">
        <f t="shared" ref="H69:H73" si="3">(G69*0.8)+G69</f>
        <v>68.400000000000006</v>
      </c>
      <c r="I69" s="14">
        <f t="shared" ref="I69:I73" si="4">G69/2</f>
        <v>19</v>
      </c>
      <c r="J69" s="14">
        <f t="shared" ref="J69:J73" si="5">G69</f>
        <v>38</v>
      </c>
      <c r="K69" s="14" t="s">
        <v>413</v>
      </c>
      <c r="R69" s="14"/>
      <c r="S69" s="14" t="s">
        <v>644</v>
      </c>
      <c r="T69" s="14" t="s">
        <v>711</v>
      </c>
      <c r="U69" s="14" t="s">
        <v>645</v>
      </c>
      <c r="V69" s="14" t="s">
        <v>143</v>
      </c>
    </row>
    <row r="70" spans="1:22" x14ac:dyDescent="0.25">
      <c r="A70" s="14" t="s">
        <v>41</v>
      </c>
      <c r="B70" s="14" t="s">
        <v>22</v>
      </c>
      <c r="C70" s="20">
        <v>0.28125</v>
      </c>
      <c r="D70" s="20">
        <v>0.61458333333333337</v>
      </c>
      <c r="E70" s="20">
        <f>D70-C70</f>
        <v>0.33333333333333337</v>
      </c>
      <c r="F70" s="14" t="s">
        <v>321</v>
      </c>
      <c r="G70" s="14">
        <v>38</v>
      </c>
      <c r="H70" s="14">
        <f t="shared" si="3"/>
        <v>68.400000000000006</v>
      </c>
      <c r="I70" s="14">
        <f t="shared" si="4"/>
        <v>19</v>
      </c>
      <c r="J70" s="14">
        <f t="shared" si="5"/>
        <v>38</v>
      </c>
      <c r="K70" s="14" t="s">
        <v>414</v>
      </c>
      <c r="R70" s="14"/>
      <c r="S70" s="14" t="s">
        <v>646</v>
      </c>
      <c r="T70" s="14" t="s">
        <v>710</v>
      </c>
      <c r="U70" s="14" t="s">
        <v>647</v>
      </c>
      <c r="V70" s="14" t="s">
        <v>648</v>
      </c>
    </row>
    <row r="71" spans="1:22" x14ac:dyDescent="0.25">
      <c r="A71" s="14" t="s">
        <v>365</v>
      </c>
      <c r="B71" s="14" t="s">
        <v>22</v>
      </c>
      <c r="C71" s="20">
        <v>2.0833333333333332E-2</v>
      </c>
      <c r="D71" s="20">
        <v>0.44791666666666669</v>
      </c>
      <c r="E71" s="20">
        <f>D71-C71</f>
        <v>0.42708333333333337</v>
      </c>
      <c r="F71" s="14" t="s">
        <v>361</v>
      </c>
      <c r="G71" s="14">
        <v>43.5</v>
      </c>
      <c r="H71" s="14">
        <f t="shared" si="3"/>
        <v>78.300000000000011</v>
      </c>
      <c r="I71" s="14">
        <f t="shared" si="4"/>
        <v>21.75</v>
      </c>
      <c r="J71" s="14">
        <f t="shared" si="5"/>
        <v>43.5</v>
      </c>
      <c r="K71" s="14" t="s">
        <v>410</v>
      </c>
      <c r="R71" s="14"/>
      <c r="S71" s="14" t="s">
        <v>649</v>
      </c>
      <c r="T71" s="14"/>
      <c r="U71" s="14" t="s">
        <v>650</v>
      </c>
      <c r="V71" s="14" t="s">
        <v>651</v>
      </c>
    </row>
    <row r="72" spans="1:22" x14ac:dyDescent="0.25">
      <c r="A72" s="14" t="s">
        <v>338</v>
      </c>
      <c r="B72" s="14" t="s">
        <v>22</v>
      </c>
      <c r="C72" s="20" t="s">
        <v>423</v>
      </c>
      <c r="D72" s="20" t="s">
        <v>424</v>
      </c>
      <c r="E72" s="20">
        <v>9.7222222222222224E-2</v>
      </c>
      <c r="F72" s="14" t="s">
        <v>346</v>
      </c>
      <c r="G72" s="14">
        <v>38.5</v>
      </c>
      <c r="H72" s="14">
        <f t="shared" si="3"/>
        <v>69.3</v>
      </c>
      <c r="I72" s="14">
        <f t="shared" si="4"/>
        <v>19.25</v>
      </c>
      <c r="J72" s="14">
        <f t="shared" si="5"/>
        <v>38.5</v>
      </c>
      <c r="K72" s="14" t="s">
        <v>422</v>
      </c>
      <c r="R72" s="14"/>
      <c r="S72" s="14" t="s">
        <v>652</v>
      </c>
      <c r="T72" s="14" t="s">
        <v>712</v>
      </c>
      <c r="U72" s="14" t="s">
        <v>653</v>
      </c>
      <c r="V72" s="14" t="s">
        <v>654</v>
      </c>
    </row>
    <row r="73" spans="1:22" x14ac:dyDescent="0.25">
      <c r="A73" s="14" t="s">
        <v>249</v>
      </c>
      <c r="B73" s="14" t="s">
        <v>367</v>
      </c>
      <c r="C73" s="20">
        <v>0.29166666666666669</v>
      </c>
      <c r="D73" s="20">
        <v>0.51041666666666663</v>
      </c>
      <c r="E73" s="20">
        <f>D73-C73</f>
        <v>0.21874999999999994</v>
      </c>
      <c r="F73" s="14" t="s">
        <v>325</v>
      </c>
      <c r="G73" s="14">
        <v>18</v>
      </c>
      <c r="H73" s="14">
        <f t="shared" si="3"/>
        <v>32.4</v>
      </c>
      <c r="I73" s="14">
        <f t="shared" si="4"/>
        <v>9</v>
      </c>
      <c r="J73" s="14">
        <f t="shared" si="5"/>
        <v>18</v>
      </c>
      <c r="K73" s="14" t="s">
        <v>386</v>
      </c>
      <c r="R73" s="14"/>
      <c r="S73" s="14" t="s">
        <v>655</v>
      </c>
      <c r="T73" s="14" t="s">
        <v>713</v>
      </c>
      <c r="U73" s="14" t="s">
        <v>656</v>
      </c>
      <c r="V73" s="14" t="s">
        <v>657</v>
      </c>
    </row>
    <row r="74" spans="1:22" x14ac:dyDescent="0.25">
      <c r="E74" s="19"/>
      <c r="R74" s="14"/>
      <c r="S74" s="14" t="s">
        <v>658</v>
      </c>
      <c r="T74" s="14" t="s">
        <v>714</v>
      </c>
      <c r="U74" s="14" t="s">
        <v>659</v>
      </c>
      <c r="V74" s="14" t="s">
        <v>660</v>
      </c>
    </row>
    <row r="75" spans="1:22" x14ac:dyDescent="0.25">
      <c r="E75" s="19"/>
      <c r="R75" s="14"/>
      <c r="S75" s="14" t="s">
        <v>661</v>
      </c>
      <c r="T75" s="14" t="s">
        <v>715</v>
      </c>
      <c r="U75" s="14" t="s">
        <v>662</v>
      </c>
      <c r="V75" s="14" t="s">
        <v>663</v>
      </c>
    </row>
    <row r="76" spans="1:22" x14ac:dyDescent="0.25">
      <c r="E76" s="19"/>
      <c r="R76" s="14"/>
      <c r="S76" s="14" t="s">
        <v>664</v>
      </c>
      <c r="T76" s="14" t="s">
        <v>716</v>
      </c>
      <c r="U76" s="14" t="s">
        <v>665</v>
      </c>
      <c r="V76" s="14" t="s">
        <v>666</v>
      </c>
    </row>
    <row r="77" spans="1:22" x14ac:dyDescent="0.25">
      <c r="E77" s="19"/>
      <c r="R77" s="14"/>
      <c r="S77" s="14" t="s">
        <v>667</v>
      </c>
      <c r="T77" s="14" t="s">
        <v>717</v>
      </c>
      <c r="U77" s="14" t="s">
        <v>668</v>
      </c>
      <c r="V77" s="14" t="s">
        <v>669</v>
      </c>
    </row>
    <row r="78" spans="1:22" x14ac:dyDescent="0.25">
      <c r="E78" s="19"/>
      <c r="R78" s="14"/>
      <c r="S78" s="14" t="s">
        <v>670</v>
      </c>
      <c r="T78" s="14" t="s">
        <v>718</v>
      </c>
      <c r="U78" s="14" t="s">
        <v>671</v>
      </c>
      <c r="V78" s="14" t="s">
        <v>672</v>
      </c>
    </row>
    <row r="79" spans="1:22" x14ac:dyDescent="0.25">
      <c r="E79" s="19"/>
      <c r="R79" s="14"/>
      <c r="S79" s="14" t="s">
        <v>673</v>
      </c>
      <c r="T79" s="14" t="s">
        <v>719</v>
      </c>
      <c r="U79" s="14" t="s">
        <v>674</v>
      </c>
      <c r="V79" s="14" t="s">
        <v>672</v>
      </c>
    </row>
    <row r="80" spans="1:22" x14ac:dyDescent="0.25">
      <c r="E80" s="19"/>
      <c r="R80" s="14"/>
      <c r="S80" s="14" t="s">
        <v>675</v>
      </c>
      <c r="T80" s="14" t="s">
        <v>720</v>
      </c>
      <c r="U80" s="14" t="s">
        <v>676</v>
      </c>
      <c r="V80" s="21" t="s">
        <v>677</v>
      </c>
    </row>
    <row r="81" spans="5:22" x14ac:dyDescent="0.25">
      <c r="E81" s="19"/>
      <c r="R81" s="14"/>
      <c r="S81" s="14" t="s">
        <v>678</v>
      </c>
      <c r="T81" s="14"/>
      <c r="U81" s="14" t="s">
        <v>679</v>
      </c>
      <c r="V81" s="14" t="s">
        <v>149</v>
      </c>
    </row>
    <row r="82" spans="5:22" x14ac:dyDescent="0.25">
      <c r="E82" s="19"/>
      <c r="R82" s="14"/>
      <c r="S82" s="14" t="s">
        <v>680</v>
      </c>
      <c r="T82" s="14" t="s">
        <v>721</v>
      </c>
      <c r="U82" s="14" t="s">
        <v>681</v>
      </c>
      <c r="V82" s="14" t="s">
        <v>135</v>
      </c>
    </row>
    <row r="83" spans="5:22" x14ac:dyDescent="0.25">
      <c r="E83" s="19"/>
      <c r="R83" s="14"/>
      <c r="S83" s="14" t="s">
        <v>682</v>
      </c>
      <c r="T83" s="14" t="s">
        <v>722</v>
      </c>
      <c r="U83" s="14" t="s">
        <v>683</v>
      </c>
      <c r="V83" s="14" t="s">
        <v>684</v>
      </c>
    </row>
    <row r="84" spans="5:22" x14ac:dyDescent="0.25">
      <c r="E84" s="19"/>
    </row>
    <row r="85" spans="5:22" x14ac:dyDescent="0.25">
      <c r="E85" s="19"/>
    </row>
  </sheetData>
  <sortState ref="M3:P39">
    <sortCondition ref="M3:M39"/>
  </sortState>
  <mergeCells count="2">
    <mergeCell ref="G1:J1"/>
    <mergeCell ref="S2:V2"/>
  </mergeCells>
  <hyperlinks>
    <hyperlink ref="R4" r:id="rId1"/>
    <hyperlink ref="R3" r:id="rId2"/>
    <hyperlink ref="V80" r:id="rId3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P1" workbookViewId="0">
      <selection activeCell="M1" sqref="M1:P11"/>
    </sheetView>
  </sheetViews>
  <sheetFormatPr defaultRowHeight="15" x14ac:dyDescent="0.25"/>
  <cols>
    <col min="1" max="1" width="11.85546875" style="2" bestFit="1" customWidth="1"/>
    <col min="2" max="2" width="11.5703125" style="2" bestFit="1" customWidth="1"/>
    <col min="3" max="3" width="16.7109375" style="2" bestFit="1" customWidth="1"/>
    <col min="4" max="4" width="11.42578125" style="2" bestFit="1" customWidth="1"/>
    <col min="5" max="5" width="9" style="2" bestFit="1" customWidth="1"/>
    <col min="6" max="6" width="30.5703125" style="2" bestFit="1" customWidth="1"/>
    <col min="7" max="7" width="6.28515625" style="2" bestFit="1" customWidth="1"/>
    <col min="8" max="8" width="14.5703125" style="2" bestFit="1" customWidth="1"/>
    <col min="9" max="9" width="10.28515625" style="2" bestFit="1" customWidth="1"/>
    <col min="10" max="10" width="18.7109375" style="2" bestFit="1" customWidth="1"/>
    <col min="11" max="11" width="57" style="2" bestFit="1" customWidth="1"/>
    <col min="12" max="12" width="9.140625" style="2"/>
    <col min="13" max="13" width="18.7109375" style="2" bestFit="1" customWidth="1"/>
    <col min="14" max="14" width="50.85546875" style="2" bestFit="1" customWidth="1"/>
    <col min="15" max="15" width="18.28515625" style="2" bestFit="1" customWidth="1"/>
    <col min="16" max="16" width="33.42578125" style="2" bestFit="1" customWidth="1"/>
    <col min="17" max="17" width="9.140625" style="2"/>
    <col min="18" max="18" width="32.28515625" style="2" bestFit="1" customWidth="1"/>
    <col min="19" max="19" width="70.7109375" style="2" bestFit="1" customWidth="1"/>
    <col min="20" max="20" width="74.140625" style="2" bestFit="1" customWidth="1"/>
    <col min="21" max="21" width="34" style="2" bestFit="1" customWidth="1"/>
    <col min="22" max="22" width="41" style="2" bestFit="1" customWidth="1"/>
    <col min="23" max="23" width="9.140625" style="2"/>
    <col min="24" max="24" width="22.7109375" style="2" bestFit="1" customWidth="1"/>
    <col min="25" max="25" width="49" style="2" bestFit="1" customWidth="1"/>
    <col min="26" max="16384" width="9.140625" style="2"/>
  </cols>
  <sheetData>
    <row r="1" spans="1:25" x14ac:dyDescent="0.25">
      <c r="A1" s="1" t="s">
        <v>0</v>
      </c>
      <c r="G1" s="24" t="s">
        <v>29</v>
      </c>
      <c r="H1" s="24"/>
      <c r="I1" s="24"/>
      <c r="J1" s="24"/>
      <c r="M1" s="1" t="s">
        <v>7</v>
      </c>
      <c r="R1" s="1" t="s">
        <v>12</v>
      </c>
      <c r="S1"/>
      <c r="T1"/>
      <c r="X1" s="1" t="s">
        <v>15</v>
      </c>
    </row>
    <row r="2" spans="1:2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56</v>
      </c>
      <c r="M2" s="5" t="s">
        <v>8</v>
      </c>
      <c r="N2" s="5" t="s">
        <v>9</v>
      </c>
      <c r="O2" s="5" t="s">
        <v>10</v>
      </c>
      <c r="P2" s="5" t="s">
        <v>11</v>
      </c>
      <c r="R2" s="5" t="s">
        <v>13</v>
      </c>
      <c r="S2" s="23" t="s">
        <v>14</v>
      </c>
      <c r="T2" s="23"/>
      <c r="U2" s="23"/>
      <c r="V2" s="23"/>
      <c r="X2" s="5" t="s">
        <v>16</v>
      </c>
      <c r="Y2" s="5" t="s">
        <v>17</v>
      </c>
    </row>
    <row r="3" spans="1:25" x14ac:dyDescent="0.25">
      <c r="A3" s="11" t="s">
        <v>33</v>
      </c>
      <c r="B3" s="11" t="s">
        <v>39</v>
      </c>
      <c r="C3" s="6">
        <v>0.12847222222222224</v>
      </c>
      <c r="D3" s="6">
        <v>0.97222222222222221</v>
      </c>
      <c r="E3" s="6" t="s">
        <v>64</v>
      </c>
      <c r="F3" s="11" t="s">
        <v>35</v>
      </c>
      <c r="G3" s="11">
        <v>19</v>
      </c>
      <c r="H3" s="11">
        <v>34</v>
      </c>
      <c r="I3" s="11">
        <v>10</v>
      </c>
      <c r="J3" s="11">
        <v>20</v>
      </c>
      <c r="K3" s="11" t="s">
        <v>65</v>
      </c>
      <c r="M3" s="5" t="s">
        <v>33</v>
      </c>
      <c r="N3" s="5" t="s">
        <v>73</v>
      </c>
      <c r="O3" s="5"/>
      <c r="P3" s="5">
        <v>2286061216</v>
      </c>
      <c r="R3" s="8" t="s">
        <v>30</v>
      </c>
      <c r="S3" s="5" t="s">
        <v>9</v>
      </c>
      <c r="T3" s="5" t="s">
        <v>123</v>
      </c>
      <c r="U3" s="5" t="s">
        <v>82</v>
      </c>
      <c r="V3" s="5" t="s">
        <v>124</v>
      </c>
      <c r="X3" s="5" t="s">
        <v>10</v>
      </c>
      <c r="Y3" s="5" t="s">
        <v>18</v>
      </c>
    </row>
    <row r="4" spans="1:25" x14ac:dyDescent="0.25">
      <c r="A4" s="11" t="s">
        <v>33</v>
      </c>
      <c r="B4" s="11" t="s">
        <v>22</v>
      </c>
      <c r="C4" s="6">
        <v>2.7777777777777776E-2</v>
      </c>
      <c r="D4" s="6">
        <v>0.53819444444444442</v>
      </c>
      <c r="E4" s="6" t="s">
        <v>51</v>
      </c>
      <c r="F4" s="11" t="s">
        <v>34</v>
      </c>
      <c r="G4" s="11">
        <v>35</v>
      </c>
      <c r="H4" s="11">
        <v>63</v>
      </c>
      <c r="I4" s="11">
        <v>18</v>
      </c>
      <c r="J4" s="11">
        <v>36</v>
      </c>
      <c r="K4" s="11" t="s">
        <v>57</v>
      </c>
      <c r="M4" s="5" t="s">
        <v>31</v>
      </c>
      <c r="N4" s="5" t="s">
        <v>68</v>
      </c>
      <c r="O4" s="5" t="s">
        <v>69</v>
      </c>
      <c r="P4" s="5">
        <v>2813406900</v>
      </c>
      <c r="R4" s="5"/>
      <c r="S4" s="5" t="s">
        <v>83</v>
      </c>
      <c r="T4" s="5" t="s">
        <v>125</v>
      </c>
      <c r="U4" s="5" t="s">
        <v>84</v>
      </c>
      <c r="V4" s="5" t="s">
        <v>126</v>
      </c>
      <c r="X4" s="5" t="s">
        <v>11</v>
      </c>
      <c r="Y4" s="5" t="s">
        <v>19</v>
      </c>
    </row>
    <row r="5" spans="1:25" x14ac:dyDescent="0.25">
      <c r="A5" s="11" t="s">
        <v>36</v>
      </c>
      <c r="B5" s="11" t="s">
        <v>42</v>
      </c>
      <c r="C5" s="6">
        <v>4.5138888888888888E-2</v>
      </c>
      <c r="D5" s="6">
        <v>0.80902777777777779</v>
      </c>
      <c r="E5" s="11" t="s">
        <v>62</v>
      </c>
      <c r="F5" s="11" t="s">
        <v>153</v>
      </c>
      <c r="G5" s="11">
        <v>17</v>
      </c>
      <c r="H5" s="11">
        <v>30</v>
      </c>
      <c r="I5" s="11">
        <v>9</v>
      </c>
      <c r="J5" s="11">
        <v>18</v>
      </c>
      <c r="K5" s="11" t="s">
        <v>63</v>
      </c>
      <c r="M5" s="5" t="s">
        <v>37</v>
      </c>
      <c r="N5" s="5" t="s">
        <v>74</v>
      </c>
      <c r="O5" s="5"/>
      <c r="P5" s="5">
        <v>2245022227</v>
      </c>
      <c r="R5" s="5"/>
      <c r="S5" s="5" t="s">
        <v>83</v>
      </c>
      <c r="T5" s="5" t="s">
        <v>127</v>
      </c>
      <c r="U5" s="5" t="s">
        <v>128</v>
      </c>
      <c r="V5" s="5" t="s">
        <v>129</v>
      </c>
      <c r="X5" s="5" t="s">
        <v>20</v>
      </c>
      <c r="Y5" s="5" t="s">
        <v>21</v>
      </c>
    </row>
    <row r="6" spans="1:25" x14ac:dyDescent="0.25">
      <c r="A6" s="11" t="s">
        <v>36</v>
      </c>
      <c r="B6" s="11" t="s">
        <v>43</v>
      </c>
      <c r="C6" s="6">
        <v>0.9375</v>
      </c>
      <c r="D6" s="6">
        <v>2.7777777777777776E-2</v>
      </c>
      <c r="E6" s="11" t="s">
        <v>55</v>
      </c>
      <c r="F6" s="11" t="s">
        <v>46</v>
      </c>
      <c r="G6" s="11">
        <v>10</v>
      </c>
      <c r="H6" s="11">
        <v>18</v>
      </c>
      <c r="I6" s="11">
        <v>6</v>
      </c>
      <c r="J6" s="11">
        <v>12</v>
      </c>
      <c r="K6" s="11"/>
      <c r="M6" s="5" t="s">
        <v>38</v>
      </c>
      <c r="N6" s="5" t="s">
        <v>75</v>
      </c>
      <c r="O6" s="5"/>
      <c r="P6" s="5">
        <v>2245041288</v>
      </c>
      <c r="R6" s="5"/>
      <c r="S6" s="5" t="s">
        <v>83</v>
      </c>
      <c r="T6" s="5"/>
      <c r="U6" s="5" t="s">
        <v>131</v>
      </c>
      <c r="V6" s="5" t="s">
        <v>130</v>
      </c>
    </row>
    <row r="7" spans="1:25" x14ac:dyDescent="0.25">
      <c r="A7" s="11" t="s">
        <v>31</v>
      </c>
      <c r="B7" s="11" t="s">
        <v>33</v>
      </c>
      <c r="C7" s="6">
        <v>0.84375</v>
      </c>
      <c r="D7" s="6">
        <v>1.7361111111111112E-2</v>
      </c>
      <c r="E7" s="11" t="s">
        <v>50</v>
      </c>
      <c r="F7" s="11" t="s">
        <v>44</v>
      </c>
      <c r="G7" s="11">
        <v>17</v>
      </c>
      <c r="H7" s="11">
        <v>30</v>
      </c>
      <c r="I7" s="11">
        <v>9</v>
      </c>
      <c r="J7" s="11">
        <v>18</v>
      </c>
      <c r="K7" s="11"/>
      <c r="M7" s="5" t="s">
        <v>39</v>
      </c>
      <c r="N7" s="5" t="s">
        <v>76</v>
      </c>
      <c r="O7" s="5"/>
      <c r="P7" s="5">
        <v>2287023360</v>
      </c>
      <c r="R7" s="5"/>
      <c r="S7" s="5" t="s">
        <v>83</v>
      </c>
      <c r="T7" s="5"/>
      <c r="U7" s="5" t="s">
        <v>132</v>
      </c>
      <c r="V7" s="5" t="s">
        <v>133</v>
      </c>
    </row>
    <row r="8" spans="1:25" x14ac:dyDescent="0.25">
      <c r="A8" s="11" t="s">
        <v>31</v>
      </c>
      <c r="B8" s="11" t="s">
        <v>22</v>
      </c>
      <c r="C8" s="6">
        <v>0.875</v>
      </c>
      <c r="D8" s="6">
        <v>0.25</v>
      </c>
      <c r="E8" s="11" t="s">
        <v>32</v>
      </c>
      <c r="F8" s="11" t="s">
        <v>174</v>
      </c>
      <c r="G8" s="11">
        <v>28</v>
      </c>
      <c r="H8" s="11">
        <v>51</v>
      </c>
      <c r="I8" s="11">
        <v>15</v>
      </c>
      <c r="J8" s="11">
        <v>30</v>
      </c>
      <c r="K8" s="11"/>
      <c r="M8" s="5" t="s">
        <v>22</v>
      </c>
      <c r="N8" s="5"/>
      <c r="O8" s="5" t="s">
        <v>70</v>
      </c>
      <c r="P8" s="5" t="s">
        <v>71</v>
      </c>
      <c r="R8" s="5"/>
      <c r="S8" s="5" t="s">
        <v>85</v>
      </c>
      <c r="T8" s="5"/>
      <c r="U8" s="5" t="s">
        <v>86</v>
      </c>
      <c r="V8" s="5" t="s">
        <v>134</v>
      </c>
    </row>
    <row r="9" spans="1:25" x14ac:dyDescent="0.25">
      <c r="A9" s="11" t="s">
        <v>37</v>
      </c>
      <c r="B9" s="11" t="s">
        <v>36</v>
      </c>
      <c r="C9" s="6">
        <v>0.98611111111111116</v>
      </c>
      <c r="D9" s="6">
        <v>3.125E-2</v>
      </c>
      <c r="E9" s="11" t="s">
        <v>155</v>
      </c>
      <c r="F9" s="11" t="s">
        <v>45</v>
      </c>
      <c r="G9" s="11">
        <v>4</v>
      </c>
      <c r="H9" s="11">
        <v>7</v>
      </c>
      <c r="I9" s="11">
        <v>3</v>
      </c>
      <c r="J9" s="11">
        <v>6</v>
      </c>
      <c r="K9" s="11"/>
      <c r="M9" s="5" t="s">
        <v>40</v>
      </c>
      <c r="N9" s="5" t="s">
        <v>77</v>
      </c>
      <c r="O9" s="5"/>
      <c r="P9" s="5" t="s">
        <v>78</v>
      </c>
      <c r="R9" s="5"/>
      <c r="S9" s="5" t="s">
        <v>89</v>
      </c>
      <c r="T9" s="5"/>
      <c r="U9" s="5" t="s">
        <v>90</v>
      </c>
      <c r="V9" s="5" t="s">
        <v>135</v>
      </c>
    </row>
    <row r="10" spans="1:25" x14ac:dyDescent="0.25">
      <c r="A10" s="11" t="s">
        <v>39</v>
      </c>
      <c r="B10" s="11" t="s">
        <v>41</v>
      </c>
      <c r="C10" s="6">
        <v>0.98611111111111116</v>
      </c>
      <c r="D10" s="6">
        <v>0.14583333333333334</v>
      </c>
      <c r="E10" s="11" t="s">
        <v>156</v>
      </c>
      <c r="F10" s="11" t="s">
        <v>35</v>
      </c>
      <c r="G10" s="11">
        <v>17</v>
      </c>
      <c r="H10" s="11">
        <v>30</v>
      </c>
      <c r="I10" s="11">
        <v>9</v>
      </c>
      <c r="J10" s="11">
        <v>18</v>
      </c>
      <c r="K10" s="11"/>
      <c r="M10" s="5" t="s">
        <v>41</v>
      </c>
      <c r="N10" s="5" t="s">
        <v>79</v>
      </c>
      <c r="O10" s="5"/>
      <c r="P10" s="5">
        <v>2286022239</v>
      </c>
      <c r="R10" s="5"/>
      <c r="S10" s="5" t="s">
        <v>87</v>
      </c>
      <c r="T10" s="5"/>
      <c r="U10" s="5" t="s">
        <v>88</v>
      </c>
      <c r="V10" s="5" t="s">
        <v>136</v>
      </c>
    </row>
    <row r="11" spans="1:25" x14ac:dyDescent="0.25">
      <c r="A11" s="11" t="s">
        <v>22</v>
      </c>
      <c r="B11" s="11" t="s">
        <v>31</v>
      </c>
      <c r="C11" s="6">
        <v>0.875</v>
      </c>
      <c r="D11" s="6">
        <v>0.25</v>
      </c>
      <c r="E11" s="11" t="s">
        <v>32</v>
      </c>
      <c r="F11" s="11" t="s">
        <v>174</v>
      </c>
      <c r="G11" s="11">
        <v>28</v>
      </c>
      <c r="H11" s="11">
        <v>51</v>
      </c>
      <c r="I11" s="11">
        <v>15</v>
      </c>
      <c r="J11" s="11">
        <v>30</v>
      </c>
      <c r="K11" s="11"/>
      <c r="M11" s="5" t="s">
        <v>42</v>
      </c>
      <c r="N11" s="5" t="s">
        <v>80</v>
      </c>
      <c r="O11" s="5"/>
      <c r="P11" s="5">
        <v>2843022310</v>
      </c>
      <c r="R11" s="5"/>
      <c r="S11" s="5" t="s">
        <v>91</v>
      </c>
      <c r="T11" s="5"/>
      <c r="U11" s="5" t="s">
        <v>92</v>
      </c>
      <c r="V11" s="5"/>
    </row>
    <row r="12" spans="1:25" x14ac:dyDescent="0.25">
      <c r="A12" s="11" t="s">
        <v>22</v>
      </c>
      <c r="B12" s="11" t="s">
        <v>41</v>
      </c>
      <c r="C12" s="6">
        <v>0.75</v>
      </c>
      <c r="D12" s="6">
        <v>9.375E-2</v>
      </c>
      <c r="E12" s="11" t="s">
        <v>48</v>
      </c>
      <c r="F12" s="11" t="s">
        <v>34</v>
      </c>
      <c r="G12" s="11">
        <v>35</v>
      </c>
      <c r="H12" s="11">
        <v>63</v>
      </c>
      <c r="I12" s="11">
        <v>18</v>
      </c>
      <c r="J12" s="11">
        <v>36</v>
      </c>
      <c r="K12" s="11"/>
      <c r="M12" s="5" t="s">
        <v>43</v>
      </c>
      <c r="N12" s="5" t="s">
        <v>81</v>
      </c>
      <c r="O12" s="5"/>
      <c r="P12" s="5">
        <v>2246045220</v>
      </c>
      <c r="R12" s="5"/>
      <c r="S12" s="5" t="s">
        <v>93</v>
      </c>
      <c r="T12" s="5"/>
      <c r="U12" s="5" t="s">
        <v>94</v>
      </c>
      <c r="V12" s="5" t="s">
        <v>137</v>
      </c>
    </row>
    <row r="13" spans="1:25" x14ac:dyDescent="0.25">
      <c r="A13" s="11" t="s">
        <v>22</v>
      </c>
      <c r="B13" s="11" t="s">
        <v>23</v>
      </c>
      <c r="C13" s="6">
        <v>0.91666666666666663</v>
      </c>
      <c r="D13" s="6">
        <v>0.25</v>
      </c>
      <c r="E13" s="11" t="s">
        <v>24</v>
      </c>
      <c r="F13" s="11" t="s">
        <v>174</v>
      </c>
      <c r="G13" s="11">
        <v>37</v>
      </c>
      <c r="H13" s="11">
        <v>67</v>
      </c>
      <c r="I13" s="11">
        <v>19</v>
      </c>
      <c r="J13" s="11">
        <v>38</v>
      </c>
      <c r="K13" s="11"/>
      <c r="M13" s="5" t="s">
        <v>23</v>
      </c>
      <c r="N13" s="5" t="s">
        <v>72</v>
      </c>
      <c r="O13" s="5"/>
      <c r="P13" s="5">
        <v>2821098888</v>
      </c>
      <c r="R13" s="5"/>
      <c r="S13" s="5" t="s">
        <v>95</v>
      </c>
      <c r="T13" s="5"/>
      <c r="U13" s="5" t="s">
        <v>96</v>
      </c>
      <c r="V13" s="5" t="s">
        <v>138</v>
      </c>
    </row>
    <row r="14" spans="1:25" x14ac:dyDescent="0.25">
      <c r="A14" s="11" t="s">
        <v>40</v>
      </c>
      <c r="B14" s="11" t="s">
        <v>43</v>
      </c>
      <c r="C14" s="6">
        <v>0.96875</v>
      </c>
      <c r="D14" s="6">
        <v>6.25E-2</v>
      </c>
      <c r="E14" s="11" t="s">
        <v>154</v>
      </c>
      <c r="F14" s="11" t="s">
        <v>47</v>
      </c>
      <c r="G14" s="11">
        <v>7</v>
      </c>
      <c r="H14" s="11">
        <v>12</v>
      </c>
      <c r="I14" s="11">
        <v>4</v>
      </c>
      <c r="J14" s="11">
        <v>8</v>
      </c>
      <c r="K14" s="11"/>
      <c r="R14" s="5"/>
      <c r="S14" s="5" t="s">
        <v>97</v>
      </c>
      <c r="T14" s="5"/>
      <c r="U14" s="5" t="s">
        <v>98</v>
      </c>
      <c r="V14" s="5" t="s">
        <v>139</v>
      </c>
    </row>
    <row r="15" spans="1:25" x14ac:dyDescent="0.25">
      <c r="A15" s="11" t="s">
        <v>41</v>
      </c>
      <c r="B15" s="11" t="s">
        <v>36</v>
      </c>
      <c r="C15" s="6">
        <v>0.19444444444444445</v>
      </c>
      <c r="D15" s="6">
        <v>0.92361111111111116</v>
      </c>
      <c r="E15" s="6" t="s">
        <v>54</v>
      </c>
      <c r="F15" s="11" t="s">
        <v>46</v>
      </c>
      <c r="G15" s="11">
        <v>27</v>
      </c>
      <c r="H15" s="11">
        <v>48</v>
      </c>
      <c r="I15" s="11">
        <v>14</v>
      </c>
      <c r="J15" s="11">
        <v>28</v>
      </c>
      <c r="K15" s="11" t="s">
        <v>66</v>
      </c>
      <c r="R15" s="5"/>
      <c r="S15" s="5" t="s">
        <v>99</v>
      </c>
      <c r="T15" s="5"/>
      <c r="U15" s="5" t="s">
        <v>100</v>
      </c>
      <c r="V15" s="5" t="s">
        <v>140</v>
      </c>
    </row>
    <row r="16" spans="1:25" x14ac:dyDescent="0.25">
      <c r="A16" s="11" t="s">
        <v>41</v>
      </c>
      <c r="B16" s="11" t="s">
        <v>40</v>
      </c>
      <c r="C16" s="6">
        <v>0.125</v>
      </c>
      <c r="D16" s="6">
        <v>0.88194444444444453</v>
      </c>
      <c r="E16" s="6" t="s">
        <v>58</v>
      </c>
      <c r="F16" s="11" t="s">
        <v>47</v>
      </c>
      <c r="G16" s="11">
        <v>26</v>
      </c>
      <c r="H16" s="11">
        <v>46</v>
      </c>
      <c r="I16" s="11">
        <v>14</v>
      </c>
      <c r="J16" s="11">
        <v>28</v>
      </c>
      <c r="K16" s="11" t="s">
        <v>59</v>
      </c>
      <c r="R16" s="5"/>
      <c r="S16" s="5" t="s">
        <v>101</v>
      </c>
      <c r="T16" s="5"/>
      <c r="U16" s="5" t="s">
        <v>102</v>
      </c>
      <c r="V16" s="5" t="s">
        <v>141</v>
      </c>
    </row>
    <row r="17" spans="1:22" x14ac:dyDescent="0.25">
      <c r="A17" s="11" t="s">
        <v>42</v>
      </c>
      <c r="B17" s="11" t="s">
        <v>33</v>
      </c>
      <c r="C17" s="6">
        <v>0.82291666666666663</v>
      </c>
      <c r="D17" s="6">
        <v>6.9444444444444441E-3</v>
      </c>
      <c r="E17" s="11" t="s">
        <v>52</v>
      </c>
      <c r="F17" s="11" t="s">
        <v>153</v>
      </c>
      <c r="G17" s="11">
        <v>18</v>
      </c>
      <c r="H17" s="11">
        <v>32</v>
      </c>
      <c r="I17" s="11">
        <v>10</v>
      </c>
      <c r="J17" s="11">
        <v>20</v>
      </c>
      <c r="K17" s="11"/>
      <c r="R17" s="5"/>
      <c r="S17" s="5" t="s">
        <v>103</v>
      </c>
      <c r="T17" s="5"/>
      <c r="U17" s="5" t="s">
        <v>104</v>
      </c>
      <c r="V17" s="5" t="s">
        <v>142</v>
      </c>
    </row>
    <row r="18" spans="1:22" x14ac:dyDescent="0.25">
      <c r="A18" s="11" t="s">
        <v>43</v>
      </c>
      <c r="B18" s="11" t="s">
        <v>31</v>
      </c>
      <c r="C18" s="6">
        <v>3.8194444444444441E-2</v>
      </c>
      <c r="D18" s="6">
        <v>0.79513888888888884</v>
      </c>
      <c r="E18" s="6" t="s">
        <v>58</v>
      </c>
      <c r="F18" s="11" t="s">
        <v>44</v>
      </c>
      <c r="G18" s="11">
        <v>20</v>
      </c>
      <c r="H18" s="11">
        <v>36</v>
      </c>
      <c r="I18" s="11">
        <v>11</v>
      </c>
      <c r="J18" s="11">
        <v>22</v>
      </c>
      <c r="K18" s="11" t="s">
        <v>67</v>
      </c>
      <c r="R18" s="5"/>
      <c r="S18" s="5" t="s">
        <v>105</v>
      </c>
      <c r="T18" s="5"/>
      <c r="U18" s="5" t="s">
        <v>106</v>
      </c>
      <c r="V18" s="5" t="s">
        <v>143</v>
      </c>
    </row>
    <row r="19" spans="1:22" x14ac:dyDescent="0.25">
      <c r="A19" s="11" t="s">
        <v>43</v>
      </c>
      <c r="B19" s="11" t="s">
        <v>37</v>
      </c>
      <c r="C19" s="6">
        <v>7.2916666666666671E-2</v>
      </c>
      <c r="D19" s="6">
        <v>0.97222222222222221</v>
      </c>
      <c r="E19" s="6" t="s">
        <v>60</v>
      </c>
      <c r="F19" s="11" t="s">
        <v>45</v>
      </c>
      <c r="G19" s="11">
        <v>13</v>
      </c>
      <c r="H19" s="11">
        <v>23</v>
      </c>
      <c r="I19" s="11">
        <v>7</v>
      </c>
      <c r="J19" s="11">
        <v>14</v>
      </c>
      <c r="K19" s="11" t="s">
        <v>61</v>
      </c>
      <c r="R19" s="5"/>
      <c r="S19" s="5" t="s">
        <v>107</v>
      </c>
      <c r="T19" s="5"/>
      <c r="U19" s="5" t="s">
        <v>108</v>
      </c>
      <c r="V19" s="5" t="s">
        <v>144</v>
      </c>
    </row>
    <row r="20" spans="1:22" x14ac:dyDescent="0.25">
      <c r="A20" s="11" t="s">
        <v>23</v>
      </c>
      <c r="B20" s="11" t="s">
        <v>22</v>
      </c>
      <c r="C20" s="6">
        <v>0.91666666666666663</v>
      </c>
      <c r="D20" s="6">
        <v>0.25</v>
      </c>
      <c r="E20" s="11" t="s">
        <v>24</v>
      </c>
      <c r="F20" s="11" t="s">
        <v>174</v>
      </c>
      <c r="G20" s="11">
        <v>37</v>
      </c>
      <c r="H20" s="11">
        <v>67</v>
      </c>
      <c r="I20" s="11">
        <v>19</v>
      </c>
      <c r="J20" s="11">
        <v>38</v>
      </c>
      <c r="K20" s="11"/>
      <c r="R20" s="5"/>
      <c r="S20" s="5" t="s">
        <v>109</v>
      </c>
      <c r="T20" s="5"/>
      <c r="U20" s="5" t="s">
        <v>110</v>
      </c>
      <c r="V20" s="5" t="s">
        <v>145</v>
      </c>
    </row>
    <row r="21" spans="1:22" x14ac:dyDescent="0.25">
      <c r="R21" s="5"/>
      <c r="S21" s="5" t="s">
        <v>111</v>
      </c>
      <c r="T21" s="5"/>
      <c r="U21" s="5" t="s">
        <v>112</v>
      </c>
      <c r="V21" s="5" t="s">
        <v>146</v>
      </c>
    </row>
    <row r="22" spans="1:22" x14ac:dyDescent="0.25">
      <c r="R22" s="5"/>
      <c r="S22" s="5" t="s">
        <v>113</v>
      </c>
      <c r="T22" s="5"/>
      <c r="U22" s="5" t="s">
        <v>114</v>
      </c>
      <c r="V22" s="5" t="s">
        <v>147</v>
      </c>
    </row>
    <row r="23" spans="1:22" x14ac:dyDescent="0.25">
      <c r="R23" s="5"/>
      <c r="S23" s="5" t="s">
        <v>115</v>
      </c>
      <c r="T23" s="5"/>
      <c r="U23" s="5" t="s">
        <v>116</v>
      </c>
      <c r="V23" s="5" t="s">
        <v>148</v>
      </c>
    </row>
    <row r="24" spans="1:22" x14ac:dyDescent="0.25">
      <c r="R24" s="5"/>
      <c r="S24" s="5" t="s">
        <v>113</v>
      </c>
      <c r="T24" s="5"/>
      <c r="U24" s="5" t="s">
        <v>117</v>
      </c>
      <c r="V24" s="5" t="s">
        <v>149</v>
      </c>
    </row>
    <row r="25" spans="1:22" x14ac:dyDescent="0.25">
      <c r="R25" s="5"/>
      <c r="S25" s="5" t="s">
        <v>118</v>
      </c>
      <c r="T25" s="5"/>
      <c r="U25" s="5" t="s">
        <v>119</v>
      </c>
      <c r="V25" s="5" t="s">
        <v>150</v>
      </c>
    </row>
    <row r="26" spans="1:22" x14ac:dyDescent="0.25">
      <c r="R26" s="5"/>
      <c r="S26" s="5" t="s">
        <v>120</v>
      </c>
      <c r="T26" s="5"/>
      <c r="U26" s="5" t="s">
        <v>121</v>
      </c>
      <c r="V26" s="5" t="s">
        <v>151</v>
      </c>
    </row>
    <row r="27" spans="1:22" x14ac:dyDescent="0.25">
      <c r="F27" s="3"/>
      <c r="R27" s="5"/>
      <c r="S27" s="5" t="s">
        <v>120</v>
      </c>
      <c r="T27" s="5"/>
      <c r="U27" s="5" t="s">
        <v>122</v>
      </c>
      <c r="V27" s="5" t="s">
        <v>152</v>
      </c>
    </row>
    <row r="28" spans="1:22" x14ac:dyDescent="0.25">
      <c r="F28" s="3"/>
    </row>
    <row r="29" spans="1:22" x14ac:dyDescent="0.25">
      <c r="F29" s="3"/>
    </row>
  </sheetData>
  <sortState ref="M3:P13">
    <sortCondition ref="M3:M13"/>
  </sortState>
  <mergeCells count="2">
    <mergeCell ref="G1:J1"/>
    <mergeCell ref="S2:V2"/>
  </mergeCells>
  <phoneticPr fontId="3" type="noConversion"/>
  <hyperlinks>
    <hyperlink ref="R3" r:id="rId1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I1" workbookViewId="0">
      <selection activeCell="K7" sqref="K7:N7"/>
    </sheetView>
  </sheetViews>
  <sheetFormatPr defaultRowHeight="15" x14ac:dyDescent="0.25"/>
  <cols>
    <col min="1" max="2" width="12.7109375" style="2" bestFit="1" customWidth="1"/>
    <col min="3" max="3" width="16.7109375" style="2" bestFit="1" customWidth="1"/>
    <col min="4" max="4" width="11.42578125" style="2" bestFit="1" customWidth="1"/>
    <col min="5" max="5" width="9" style="2" bestFit="1" customWidth="1"/>
    <col min="6" max="6" width="8.7109375" style="2" bestFit="1" customWidth="1"/>
    <col min="7" max="7" width="7.5703125" style="2" customWidth="1"/>
    <col min="8" max="8" width="10.28515625" style="2" bestFit="1" customWidth="1"/>
    <col min="9" max="9" width="91" style="2" bestFit="1" customWidth="1"/>
    <col min="10" max="10" width="9.140625" style="2"/>
    <col min="11" max="11" width="12.7109375" style="2" bestFit="1" customWidth="1"/>
    <col min="12" max="12" width="56.85546875" style="2" bestFit="1" customWidth="1"/>
    <col min="13" max="13" width="18.28515625" style="2" bestFit="1" customWidth="1"/>
    <col min="14" max="14" width="22.7109375" style="2" bestFit="1" customWidth="1"/>
    <col min="15" max="15" width="9.140625" style="2"/>
    <col min="16" max="16" width="41.28515625" style="2" bestFit="1" customWidth="1"/>
    <col min="17" max="17" width="29.7109375" style="2" bestFit="1" customWidth="1"/>
    <col min="18" max="18" width="18.28515625" style="2" bestFit="1" customWidth="1"/>
    <col min="19" max="19" width="35.28515625" style="2" bestFit="1" customWidth="1"/>
    <col min="20" max="20" width="6.7109375" style="2" bestFit="1" customWidth="1"/>
    <col min="21" max="21" width="9.140625" style="2"/>
    <col min="22" max="22" width="22.7109375" style="2" bestFit="1" customWidth="1"/>
    <col min="23" max="23" width="36.85546875" style="2" bestFit="1" customWidth="1"/>
    <col min="24" max="24" width="57.5703125" style="2" bestFit="1" customWidth="1"/>
    <col min="25" max="25" width="32.28515625" style="2" bestFit="1" customWidth="1"/>
    <col min="26" max="16384" width="9.140625" style="2"/>
  </cols>
  <sheetData>
    <row r="1" spans="1:25" x14ac:dyDescent="0.25">
      <c r="A1" s="1" t="s">
        <v>0</v>
      </c>
      <c r="G1" s="24" t="s">
        <v>29</v>
      </c>
      <c r="H1" s="24"/>
      <c r="K1" s="1" t="s">
        <v>7</v>
      </c>
      <c r="P1" s="1" t="s">
        <v>12</v>
      </c>
      <c r="V1" s="1" t="s">
        <v>15</v>
      </c>
    </row>
    <row r="2" spans="1:2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25</v>
      </c>
      <c r="H2" s="5" t="s">
        <v>27</v>
      </c>
      <c r="I2" s="5" t="s">
        <v>56</v>
      </c>
      <c r="K2" s="5" t="s">
        <v>8</v>
      </c>
      <c r="L2" s="5" t="s">
        <v>9</v>
      </c>
      <c r="M2" s="5" t="s">
        <v>10</v>
      </c>
      <c r="N2" s="5" t="s">
        <v>11</v>
      </c>
      <c r="P2" s="5" t="s">
        <v>13</v>
      </c>
      <c r="Q2" s="23" t="s">
        <v>14</v>
      </c>
      <c r="R2" s="23"/>
      <c r="S2" s="23"/>
      <c r="T2" s="23"/>
      <c r="V2" s="5" t="s">
        <v>16</v>
      </c>
      <c r="W2" s="5" t="s">
        <v>193</v>
      </c>
      <c r="X2" s="5" t="s">
        <v>196</v>
      </c>
      <c r="Y2" s="5" t="s">
        <v>199</v>
      </c>
    </row>
    <row r="3" spans="1:25" x14ac:dyDescent="0.25">
      <c r="A3" s="11" t="s">
        <v>170</v>
      </c>
      <c r="B3" s="11" t="s">
        <v>170</v>
      </c>
      <c r="C3" s="6">
        <v>0.64583333333333337</v>
      </c>
      <c r="D3" s="6">
        <v>0.82638888888888884</v>
      </c>
      <c r="E3" s="11" t="s">
        <v>176</v>
      </c>
      <c r="F3" s="11" t="s">
        <v>177</v>
      </c>
      <c r="G3" s="11">
        <v>18</v>
      </c>
      <c r="H3" s="11">
        <f t="shared" ref="H3:H14" si="0">G3/2</f>
        <v>9</v>
      </c>
      <c r="I3" s="11" t="s">
        <v>167</v>
      </c>
      <c r="K3" s="5" t="s">
        <v>170</v>
      </c>
      <c r="L3" s="5" t="s">
        <v>180</v>
      </c>
      <c r="M3" s="5"/>
      <c r="N3" s="10" t="s">
        <v>181</v>
      </c>
      <c r="P3" s="8" t="s">
        <v>192</v>
      </c>
      <c r="Q3" s="5" t="s">
        <v>9</v>
      </c>
      <c r="R3" s="5" t="s">
        <v>123</v>
      </c>
      <c r="S3" s="5" t="s">
        <v>82</v>
      </c>
      <c r="T3" s="5" t="s">
        <v>124</v>
      </c>
      <c r="V3" s="5" t="s">
        <v>10</v>
      </c>
      <c r="W3" s="5"/>
      <c r="X3" s="5"/>
      <c r="Y3" s="5"/>
    </row>
    <row r="4" spans="1:25" x14ac:dyDescent="0.25">
      <c r="A4" s="11" t="s">
        <v>170</v>
      </c>
      <c r="B4" s="11" t="s">
        <v>166</v>
      </c>
      <c r="C4" s="6">
        <v>0.54166666666666663</v>
      </c>
      <c r="D4" s="6">
        <v>0.97222222222222221</v>
      </c>
      <c r="E4" s="11" t="s">
        <v>178</v>
      </c>
      <c r="F4" s="11" t="s">
        <v>44</v>
      </c>
      <c r="G4" s="11">
        <v>18</v>
      </c>
      <c r="H4" s="11">
        <f t="shared" si="0"/>
        <v>9</v>
      </c>
      <c r="I4" s="11" t="s">
        <v>179</v>
      </c>
      <c r="K4" s="5" t="s">
        <v>183</v>
      </c>
      <c r="L4" s="5" t="s">
        <v>182</v>
      </c>
      <c r="M4" s="5"/>
      <c r="N4" s="10">
        <v>2286091264</v>
      </c>
      <c r="P4" s="5"/>
      <c r="Q4" s="5" t="s">
        <v>202</v>
      </c>
      <c r="R4" s="5"/>
      <c r="S4" s="5" t="s">
        <v>203</v>
      </c>
      <c r="T4" s="5"/>
      <c r="V4" s="5" t="s">
        <v>11</v>
      </c>
      <c r="W4" s="5" t="s">
        <v>194</v>
      </c>
      <c r="X4" s="5" t="s">
        <v>197</v>
      </c>
      <c r="Y4" s="5" t="s">
        <v>200</v>
      </c>
    </row>
    <row r="5" spans="1:25" x14ac:dyDescent="0.25">
      <c r="A5" s="11" t="s">
        <v>170</v>
      </c>
      <c r="B5" s="11" t="s">
        <v>167</v>
      </c>
      <c r="C5" s="6">
        <v>0.29166666666666669</v>
      </c>
      <c r="D5" s="6">
        <v>0.86805555555555547</v>
      </c>
      <c r="E5" s="11" t="s">
        <v>53</v>
      </c>
      <c r="F5" s="11" t="s">
        <v>45</v>
      </c>
      <c r="G5" s="11">
        <v>18</v>
      </c>
      <c r="H5" s="11">
        <f t="shared" si="0"/>
        <v>9</v>
      </c>
      <c r="I5" s="11" t="s">
        <v>173</v>
      </c>
      <c r="K5" s="5" t="s">
        <v>185</v>
      </c>
      <c r="L5" s="5" t="s">
        <v>184</v>
      </c>
      <c r="M5" s="5"/>
      <c r="N5" s="10">
        <v>2287051071</v>
      </c>
      <c r="P5" s="5"/>
      <c r="Q5" s="5" t="s">
        <v>204</v>
      </c>
      <c r="R5" s="5"/>
      <c r="S5" s="5" t="s">
        <v>205</v>
      </c>
      <c r="T5" s="5"/>
      <c r="V5" s="5" t="s">
        <v>20</v>
      </c>
      <c r="W5" s="5" t="s">
        <v>195</v>
      </c>
      <c r="X5" s="5" t="s">
        <v>198</v>
      </c>
      <c r="Y5" s="5" t="s">
        <v>201</v>
      </c>
    </row>
    <row r="6" spans="1:25" x14ac:dyDescent="0.25">
      <c r="A6" s="11" t="s">
        <v>166</v>
      </c>
      <c r="B6" s="11" t="s">
        <v>167</v>
      </c>
      <c r="C6" s="6">
        <v>0.29166666666666669</v>
      </c>
      <c r="D6" s="6">
        <v>0.82638888888888884</v>
      </c>
      <c r="E6" s="11" t="s">
        <v>169</v>
      </c>
      <c r="F6" s="11" t="s">
        <v>34</v>
      </c>
      <c r="G6" s="11">
        <v>22</v>
      </c>
      <c r="H6" s="11">
        <f t="shared" si="0"/>
        <v>11</v>
      </c>
      <c r="I6" s="11" t="s">
        <v>168</v>
      </c>
      <c r="K6" s="5" t="s">
        <v>187</v>
      </c>
      <c r="L6" s="5" t="s">
        <v>186</v>
      </c>
      <c r="M6" s="5"/>
      <c r="N6" s="10">
        <v>2281032290</v>
      </c>
      <c r="P6" s="5"/>
      <c r="Q6" s="5" t="s">
        <v>206</v>
      </c>
      <c r="R6" s="5"/>
      <c r="S6" s="5" t="s">
        <v>207</v>
      </c>
      <c r="T6" s="5"/>
    </row>
    <row r="7" spans="1:25" x14ac:dyDescent="0.25">
      <c r="A7" s="11" t="s">
        <v>22</v>
      </c>
      <c r="B7" s="11" t="s">
        <v>22</v>
      </c>
      <c r="C7" s="6">
        <v>0.29166666666666669</v>
      </c>
      <c r="D7" s="6">
        <v>0.92361111111111116</v>
      </c>
      <c r="E7" s="11" t="s">
        <v>157</v>
      </c>
      <c r="F7" s="11" t="s">
        <v>158</v>
      </c>
      <c r="G7" s="11">
        <v>73</v>
      </c>
      <c r="H7" s="11">
        <f t="shared" si="0"/>
        <v>36.5</v>
      </c>
      <c r="I7" s="11" t="s">
        <v>159</v>
      </c>
      <c r="K7" s="5" t="s">
        <v>166</v>
      </c>
      <c r="L7" s="5" t="s">
        <v>188</v>
      </c>
      <c r="M7" s="5"/>
      <c r="N7" s="10">
        <v>2254022225</v>
      </c>
      <c r="P7" s="5"/>
      <c r="Q7" s="5" t="s">
        <v>208</v>
      </c>
      <c r="R7" s="5"/>
      <c r="S7" s="5" t="s">
        <v>209</v>
      </c>
      <c r="T7" s="5"/>
    </row>
    <row r="8" spans="1:25" x14ac:dyDescent="0.25">
      <c r="A8" s="11" t="s">
        <v>22</v>
      </c>
      <c r="B8" s="11" t="s">
        <v>22</v>
      </c>
      <c r="C8" s="6">
        <v>0.29166666666666669</v>
      </c>
      <c r="D8" s="6">
        <v>0.19097222222222221</v>
      </c>
      <c r="E8" s="11" t="s">
        <v>60</v>
      </c>
      <c r="F8" s="11" t="s">
        <v>47</v>
      </c>
      <c r="G8" s="11">
        <v>73</v>
      </c>
      <c r="H8" s="11">
        <f t="shared" si="0"/>
        <v>36.5</v>
      </c>
      <c r="I8" s="11" t="s">
        <v>160</v>
      </c>
      <c r="K8" s="5" t="s">
        <v>39</v>
      </c>
      <c r="L8" s="5" t="s">
        <v>76</v>
      </c>
      <c r="M8" s="5"/>
      <c r="N8" s="10">
        <v>2287023360</v>
      </c>
      <c r="P8" s="5"/>
      <c r="Q8" s="5" t="s">
        <v>210</v>
      </c>
      <c r="R8" s="5"/>
      <c r="S8" s="5" t="s">
        <v>211</v>
      </c>
      <c r="T8" s="5"/>
    </row>
    <row r="9" spans="1:25" x14ac:dyDescent="0.25">
      <c r="A9" s="11" t="s">
        <v>22</v>
      </c>
      <c r="B9" s="11" t="s">
        <v>22</v>
      </c>
      <c r="C9" s="6">
        <v>0.29166666666666669</v>
      </c>
      <c r="D9" s="6">
        <v>0.21875</v>
      </c>
      <c r="E9" s="11" t="s">
        <v>161</v>
      </c>
      <c r="F9" s="11" t="s">
        <v>45</v>
      </c>
      <c r="G9" s="11">
        <v>73</v>
      </c>
      <c r="H9" s="11">
        <f t="shared" si="0"/>
        <v>36.5</v>
      </c>
      <c r="I9" s="11" t="s">
        <v>223</v>
      </c>
      <c r="K9" s="5" t="s">
        <v>22</v>
      </c>
      <c r="L9" s="5"/>
      <c r="M9" s="5" t="s">
        <v>70</v>
      </c>
      <c r="N9" s="5" t="s">
        <v>71</v>
      </c>
      <c r="P9" s="5"/>
      <c r="Q9" s="5" t="s">
        <v>212</v>
      </c>
      <c r="R9" s="5" t="s">
        <v>213</v>
      </c>
      <c r="S9" s="5" t="s">
        <v>214</v>
      </c>
      <c r="T9" s="5"/>
    </row>
    <row r="10" spans="1:25" x14ac:dyDescent="0.25">
      <c r="A10" s="11" t="s">
        <v>22</v>
      </c>
      <c r="B10" s="11" t="s">
        <v>22</v>
      </c>
      <c r="C10" s="6">
        <v>0.33333333333333331</v>
      </c>
      <c r="D10" s="6">
        <v>0.96527777777777779</v>
      </c>
      <c r="E10" s="11" t="s">
        <v>157</v>
      </c>
      <c r="F10" s="11" t="s">
        <v>153</v>
      </c>
      <c r="G10" s="11">
        <v>67</v>
      </c>
      <c r="H10" s="11">
        <f t="shared" si="0"/>
        <v>33.5</v>
      </c>
      <c r="I10" s="11" t="s">
        <v>162</v>
      </c>
      <c r="K10" s="5" t="s">
        <v>167</v>
      </c>
      <c r="L10" s="5" t="s">
        <v>189</v>
      </c>
      <c r="M10" s="5"/>
      <c r="N10" s="10">
        <v>2551041305</v>
      </c>
      <c r="P10" s="5"/>
      <c r="Q10" s="5" t="s">
        <v>215</v>
      </c>
      <c r="R10" s="5"/>
      <c r="S10" s="5" t="s">
        <v>216</v>
      </c>
      <c r="T10" s="5"/>
    </row>
    <row r="11" spans="1:25" x14ac:dyDescent="0.25">
      <c r="A11" s="11" t="s">
        <v>22</v>
      </c>
      <c r="B11" s="11" t="s">
        <v>22</v>
      </c>
      <c r="C11" s="6">
        <v>0.29166666666666669</v>
      </c>
      <c r="D11" s="6">
        <v>0.17013888888888887</v>
      </c>
      <c r="E11" s="11" t="s">
        <v>49</v>
      </c>
      <c r="F11" s="11" t="s">
        <v>35</v>
      </c>
      <c r="G11" s="11">
        <v>73</v>
      </c>
      <c r="H11" s="11">
        <f t="shared" si="0"/>
        <v>36.5</v>
      </c>
      <c r="I11" s="11" t="s">
        <v>163</v>
      </c>
      <c r="K11" s="5" t="s">
        <v>41</v>
      </c>
      <c r="L11" s="5" t="s">
        <v>79</v>
      </c>
      <c r="M11" s="5"/>
      <c r="N11" s="5">
        <v>2286022239</v>
      </c>
      <c r="P11" s="5"/>
      <c r="Q11" s="5" t="s">
        <v>217</v>
      </c>
      <c r="R11" s="5"/>
      <c r="S11" s="5" t="s">
        <v>218</v>
      </c>
      <c r="T11" s="5"/>
    </row>
    <row r="12" spans="1:25" x14ac:dyDescent="0.25">
      <c r="A12" s="11" t="s">
        <v>22</v>
      </c>
      <c r="B12" s="11" t="s">
        <v>22</v>
      </c>
      <c r="C12" s="6">
        <v>0.29166666666666669</v>
      </c>
      <c r="D12" s="6">
        <v>0.99305555555555547</v>
      </c>
      <c r="E12" s="11" t="s">
        <v>164</v>
      </c>
      <c r="F12" s="11" t="s">
        <v>44</v>
      </c>
      <c r="G12" s="11">
        <v>67</v>
      </c>
      <c r="H12" s="11">
        <f t="shared" si="0"/>
        <v>33.5</v>
      </c>
      <c r="I12" s="11" t="s">
        <v>165</v>
      </c>
      <c r="K12" s="5" t="s">
        <v>191</v>
      </c>
      <c r="L12" s="5" t="s">
        <v>190</v>
      </c>
      <c r="M12" s="5"/>
      <c r="N12" s="10">
        <v>2281051470</v>
      </c>
      <c r="P12" s="5"/>
      <c r="Q12" s="5" t="s">
        <v>219</v>
      </c>
      <c r="R12" s="5"/>
      <c r="S12" s="5" t="s">
        <v>220</v>
      </c>
      <c r="T12" s="5"/>
    </row>
    <row r="13" spans="1:25" x14ac:dyDescent="0.25">
      <c r="A13" s="11" t="s">
        <v>167</v>
      </c>
      <c r="B13" s="11" t="s">
        <v>170</v>
      </c>
      <c r="C13" s="6">
        <v>0.29166666666666669</v>
      </c>
      <c r="D13" s="6">
        <v>0.85416666666666663</v>
      </c>
      <c r="E13" s="11" t="s">
        <v>171</v>
      </c>
      <c r="F13" s="11" t="s">
        <v>47</v>
      </c>
      <c r="G13" s="11">
        <v>18</v>
      </c>
      <c r="H13" s="11">
        <f t="shared" si="0"/>
        <v>9</v>
      </c>
      <c r="I13" s="11" t="s">
        <v>172</v>
      </c>
      <c r="N13" s="9"/>
      <c r="P13" s="5"/>
      <c r="Q13" s="5" t="s">
        <v>221</v>
      </c>
      <c r="R13" s="5"/>
      <c r="S13" s="5" t="s">
        <v>222</v>
      </c>
      <c r="T13" s="5"/>
    </row>
    <row r="14" spans="1:25" x14ac:dyDescent="0.25">
      <c r="A14" s="11" t="s">
        <v>167</v>
      </c>
      <c r="B14" s="11" t="s">
        <v>170</v>
      </c>
      <c r="C14" s="6">
        <v>0.29166666666666669</v>
      </c>
      <c r="D14" s="6">
        <v>0.82638888888888884</v>
      </c>
      <c r="E14" s="11" t="s">
        <v>169</v>
      </c>
      <c r="F14" s="11" t="s">
        <v>153</v>
      </c>
      <c r="G14" s="11">
        <v>18</v>
      </c>
      <c r="H14" s="11">
        <f t="shared" si="0"/>
        <v>9</v>
      </c>
      <c r="I14" s="11" t="s">
        <v>175</v>
      </c>
      <c r="N14" s="9"/>
    </row>
    <row r="15" spans="1:25" x14ac:dyDescent="0.25">
      <c r="N15" s="9"/>
    </row>
    <row r="16" spans="1:25" x14ac:dyDescent="0.25">
      <c r="N16" s="9"/>
    </row>
    <row r="17" spans="14:14" x14ac:dyDescent="0.25">
      <c r="N17" s="9"/>
    </row>
    <row r="18" spans="14:14" x14ac:dyDescent="0.25">
      <c r="N18" s="9"/>
    </row>
    <row r="19" spans="14:14" x14ac:dyDescent="0.25">
      <c r="N19" s="9"/>
    </row>
    <row r="20" spans="14:14" x14ac:dyDescent="0.25">
      <c r="N20" s="9"/>
    </row>
    <row r="21" spans="14:14" x14ac:dyDescent="0.25">
      <c r="N21" s="9"/>
    </row>
    <row r="22" spans="14:14" x14ac:dyDescent="0.25">
      <c r="N22" s="9"/>
    </row>
    <row r="23" spans="14:14" x14ac:dyDescent="0.25">
      <c r="N23" s="9"/>
    </row>
    <row r="24" spans="14:14" x14ac:dyDescent="0.25">
      <c r="N24" s="9"/>
    </row>
    <row r="25" spans="14:14" x14ac:dyDescent="0.25">
      <c r="N25" s="9"/>
    </row>
    <row r="26" spans="14:14" x14ac:dyDescent="0.25">
      <c r="N26" s="9"/>
    </row>
    <row r="27" spans="14:14" x14ac:dyDescent="0.25">
      <c r="N27" s="9"/>
    </row>
    <row r="28" spans="14:14" x14ac:dyDescent="0.25">
      <c r="N28" s="9"/>
    </row>
  </sheetData>
  <sortState ref="A3:I14">
    <sortCondition ref="A3:A14"/>
    <sortCondition ref="B3:B14"/>
  </sortState>
  <mergeCells count="2">
    <mergeCell ref="G1:H1"/>
    <mergeCell ref="Q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I1" workbookViewId="0">
      <selection activeCell="P9" sqref="P9:S9"/>
    </sheetView>
  </sheetViews>
  <sheetFormatPr defaultRowHeight="15" x14ac:dyDescent="0.25"/>
  <cols>
    <col min="1" max="1" width="11.85546875" style="13" bestFit="1" customWidth="1"/>
    <col min="2" max="2" width="10.140625" style="13" bestFit="1" customWidth="1"/>
    <col min="3" max="3" width="16.7109375" style="13" bestFit="1" customWidth="1"/>
    <col min="4" max="4" width="11.42578125" style="13" bestFit="1" customWidth="1"/>
    <col min="5" max="5" width="9" style="13" bestFit="1" customWidth="1"/>
    <col min="6" max="6" width="20.140625" style="13" bestFit="1" customWidth="1"/>
    <col min="7" max="7" width="6.28515625" style="13" bestFit="1" customWidth="1"/>
    <col min="8" max="8" width="14.5703125" style="13" bestFit="1" customWidth="1"/>
    <col min="9" max="9" width="10.28515625" style="13" bestFit="1" customWidth="1"/>
    <col min="10" max="10" width="18.7109375" style="13" bestFit="1" customWidth="1"/>
    <col min="11" max="11" width="10.28515625" style="13" customWidth="1"/>
    <col min="12" max="12" width="18.7109375" style="13" bestFit="1" customWidth="1"/>
    <col min="13" max="13" width="10.28515625" style="13" customWidth="1"/>
    <col min="14" max="14" width="18.7109375" style="13" bestFit="1" customWidth="1"/>
    <col min="15" max="15" width="9.140625" style="13"/>
    <col min="16" max="16" width="11.5703125" style="13" bestFit="1" customWidth="1"/>
    <col min="17" max="17" width="50.85546875" style="13" bestFit="1" customWidth="1"/>
    <col min="18" max="18" width="18.28515625" style="13" bestFit="1" customWidth="1"/>
    <col min="19" max="19" width="22.7109375" style="13" bestFit="1" customWidth="1"/>
    <col min="20" max="20" width="9.140625" style="13"/>
    <col min="21" max="21" width="32.28515625" style="13" bestFit="1" customWidth="1"/>
    <col min="22" max="22" width="67.7109375" style="13" bestFit="1" customWidth="1"/>
    <col min="23" max="23" width="7.7109375" style="13" bestFit="1" customWidth="1"/>
    <col min="24" max="24" width="44.5703125" style="13" bestFit="1" customWidth="1"/>
    <col min="25" max="25" width="27.140625" style="13" bestFit="1" customWidth="1"/>
    <col min="26" max="26" width="9.140625" style="13"/>
    <col min="27" max="27" width="22.42578125" style="13" bestFit="1" customWidth="1"/>
    <col min="28" max="28" width="49" style="13" bestFit="1" customWidth="1"/>
    <col min="29" max="30" width="9.140625" style="13"/>
    <col min="31" max="31" width="19.28515625" style="13" bestFit="1" customWidth="1"/>
    <col min="32" max="16384" width="9.140625" style="13"/>
  </cols>
  <sheetData>
    <row r="1" spans="1:28" x14ac:dyDescent="0.25">
      <c r="A1" s="1" t="s">
        <v>0</v>
      </c>
      <c r="B1" s="4"/>
      <c r="C1" s="4"/>
      <c r="D1" s="4"/>
      <c r="E1" s="4"/>
      <c r="F1" s="4"/>
      <c r="G1" s="24" t="s">
        <v>29</v>
      </c>
      <c r="H1" s="24"/>
      <c r="I1" s="24"/>
      <c r="J1" s="24"/>
      <c r="K1" s="24"/>
      <c r="L1" s="24"/>
      <c r="M1" s="24"/>
      <c r="N1" s="24"/>
      <c r="O1" s="4"/>
      <c r="P1" s="1" t="s">
        <v>7</v>
      </c>
      <c r="Q1" s="4"/>
      <c r="R1" s="4"/>
      <c r="S1" s="4"/>
      <c r="T1" s="4"/>
      <c r="U1" s="1" t="s">
        <v>12</v>
      </c>
      <c r="X1" s="4"/>
      <c r="Y1" s="4"/>
      <c r="Z1" s="4"/>
      <c r="AA1" s="1" t="s">
        <v>15</v>
      </c>
      <c r="AB1" s="4"/>
    </row>
    <row r="2" spans="1:28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25</v>
      </c>
      <c r="H2" s="7" t="s">
        <v>26</v>
      </c>
      <c r="I2" s="16" t="s">
        <v>300</v>
      </c>
      <c r="J2" s="16" t="s">
        <v>303</v>
      </c>
      <c r="K2" s="16" t="s">
        <v>301</v>
      </c>
      <c r="L2" s="16" t="s">
        <v>302</v>
      </c>
      <c r="M2" s="7" t="s">
        <v>27</v>
      </c>
      <c r="N2" s="7" t="s">
        <v>28</v>
      </c>
      <c r="O2" s="4"/>
      <c r="P2" s="7" t="s">
        <v>8</v>
      </c>
      <c r="Q2" s="7" t="s">
        <v>9</v>
      </c>
      <c r="R2" s="7" t="s">
        <v>10</v>
      </c>
      <c r="S2" s="7" t="s">
        <v>11</v>
      </c>
      <c r="T2" s="4"/>
      <c r="U2" s="7" t="s">
        <v>13</v>
      </c>
      <c r="V2" s="23" t="s">
        <v>14</v>
      </c>
      <c r="W2" s="23"/>
      <c r="X2" s="23"/>
      <c r="Y2" s="23"/>
      <c r="Z2" s="4"/>
      <c r="AA2" s="7" t="s">
        <v>16</v>
      </c>
      <c r="AB2" s="7" t="s">
        <v>296</v>
      </c>
    </row>
    <row r="3" spans="1:28" x14ac:dyDescent="0.25">
      <c r="A3" s="7" t="s">
        <v>225</v>
      </c>
      <c r="B3" s="7" t="s">
        <v>224</v>
      </c>
      <c r="C3" s="6">
        <v>0.41666666666666669</v>
      </c>
      <c r="D3" s="6">
        <v>0.625</v>
      </c>
      <c r="E3" s="6">
        <f>D3-C3</f>
        <v>0.20833333333333331</v>
      </c>
      <c r="F3" s="7" t="s">
        <v>234</v>
      </c>
      <c r="G3" s="7">
        <v>38</v>
      </c>
      <c r="H3" s="7">
        <f t="shared" ref="H3:H10" si="0">ROUNDUP(((G3*0.7)+2),0)+G3</f>
        <v>67</v>
      </c>
      <c r="I3" s="7">
        <f t="shared" ref="I3:I10" si="1">ROUNDUP(((G3*0.8)+3),0)</f>
        <v>34</v>
      </c>
      <c r="J3" s="7">
        <f t="shared" ref="J3:J10" si="2">ROUNDUP(((G3*0.8)+3),0)+ROUNDUP(((G3*0.7)+2),0)</f>
        <v>63</v>
      </c>
      <c r="K3" s="7">
        <f t="shared" ref="K3:K10" si="3">ROUNDUP(((G3*0.7)+2),0)</f>
        <v>29</v>
      </c>
      <c r="L3" s="7">
        <f t="shared" ref="L3:L10" si="4">K3*2</f>
        <v>58</v>
      </c>
      <c r="M3" s="7">
        <f t="shared" ref="M3:M10" si="5">ROUNDUP(((G3/2)+2),0)</f>
        <v>21</v>
      </c>
      <c r="N3" s="7">
        <f t="shared" ref="N3:N10" si="6">M3*2</f>
        <v>42</v>
      </c>
      <c r="O3" s="4"/>
      <c r="P3" s="7" t="s">
        <v>31</v>
      </c>
      <c r="Q3" s="7" t="s">
        <v>68</v>
      </c>
      <c r="R3" s="7" t="s">
        <v>69</v>
      </c>
      <c r="S3" s="7">
        <v>2813406900</v>
      </c>
      <c r="T3" s="4"/>
      <c r="U3" s="8" t="s">
        <v>253</v>
      </c>
      <c r="V3" s="7" t="s">
        <v>9</v>
      </c>
      <c r="W3" s="7" t="s">
        <v>123</v>
      </c>
      <c r="X3" s="7" t="s">
        <v>82</v>
      </c>
      <c r="Y3" s="7" t="s">
        <v>124</v>
      </c>
      <c r="Z3" s="4"/>
      <c r="AA3" s="7" t="s">
        <v>10</v>
      </c>
      <c r="AB3" s="7"/>
    </row>
    <row r="4" spans="1:28" x14ac:dyDescent="0.25">
      <c r="A4" s="7" t="s">
        <v>225</v>
      </c>
      <c r="B4" s="7" t="s">
        <v>227</v>
      </c>
      <c r="C4" s="6">
        <v>0.375</v>
      </c>
      <c r="D4" s="6">
        <v>0.57638888888888895</v>
      </c>
      <c r="E4" s="6">
        <f>D4-C4</f>
        <v>0.20138888888888895</v>
      </c>
      <c r="F4" s="7" t="s">
        <v>237</v>
      </c>
      <c r="G4" s="7">
        <v>61</v>
      </c>
      <c r="H4" s="7">
        <f t="shared" si="0"/>
        <v>106</v>
      </c>
      <c r="I4" s="7">
        <f t="shared" si="1"/>
        <v>52</v>
      </c>
      <c r="J4" s="7">
        <f t="shared" si="2"/>
        <v>97</v>
      </c>
      <c r="K4" s="7">
        <f t="shared" si="3"/>
        <v>45</v>
      </c>
      <c r="L4" s="7">
        <f t="shared" si="4"/>
        <v>90</v>
      </c>
      <c r="M4" s="7">
        <f t="shared" si="5"/>
        <v>33</v>
      </c>
      <c r="N4" s="7">
        <f t="shared" si="6"/>
        <v>66</v>
      </c>
      <c r="O4" s="4"/>
      <c r="P4" s="7" t="s">
        <v>39</v>
      </c>
      <c r="Q4" s="7" t="s">
        <v>76</v>
      </c>
      <c r="R4" s="7"/>
      <c r="S4" s="7">
        <v>2287023360</v>
      </c>
      <c r="T4" s="4"/>
      <c r="U4" s="8" t="s">
        <v>299</v>
      </c>
      <c r="V4" s="7" t="s">
        <v>254</v>
      </c>
      <c r="W4" s="7"/>
      <c r="X4" s="7" t="s">
        <v>255</v>
      </c>
      <c r="Y4" s="7" t="s">
        <v>256</v>
      </c>
      <c r="Z4" s="4"/>
      <c r="AA4" s="7" t="s">
        <v>11</v>
      </c>
      <c r="AB4" s="7" t="s">
        <v>297</v>
      </c>
    </row>
    <row r="5" spans="1:28" x14ac:dyDescent="0.25">
      <c r="A5" s="7" t="s">
        <v>225</v>
      </c>
      <c r="B5" s="7" t="s">
        <v>228</v>
      </c>
      <c r="C5" s="6">
        <v>0.375</v>
      </c>
      <c r="D5" s="6">
        <v>0.53472222222222221</v>
      </c>
      <c r="E5" s="6">
        <f>D5-C5</f>
        <v>0.15972222222222221</v>
      </c>
      <c r="F5" s="11" t="s">
        <v>237</v>
      </c>
      <c r="G5" s="7">
        <v>57</v>
      </c>
      <c r="H5" s="7">
        <f t="shared" si="0"/>
        <v>99</v>
      </c>
      <c r="I5" s="7">
        <f t="shared" si="1"/>
        <v>49</v>
      </c>
      <c r="J5" s="7">
        <f t="shared" si="2"/>
        <v>91</v>
      </c>
      <c r="K5" s="7">
        <f t="shared" si="3"/>
        <v>42</v>
      </c>
      <c r="L5" s="7">
        <f t="shared" si="4"/>
        <v>84</v>
      </c>
      <c r="M5" s="7">
        <f t="shared" si="5"/>
        <v>31</v>
      </c>
      <c r="N5" s="7">
        <f t="shared" si="6"/>
        <v>62</v>
      </c>
      <c r="P5" s="14" t="s">
        <v>243</v>
      </c>
      <c r="Q5" s="14" t="s">
        <v>245</v>
      </c>
      <c r="R5" s="14" t="s">
        <v>244</v>
      </c>
      <c r="S5" s="14">
        <v>2289028934</v>
      </c>
      <c r="U5" s="14"/>
      <c r="V5" s="14" t="s">
        <v>257</v>
      </c>
      <c r="W5" s="14"/>
      <c r="X5" s="14" t="s">
        <v>258</v>
      </c>
      <c r="Y5" s="14" t="s">
        <v>259</v>
      </c>
      <c r="AA5" s="7" t="s">
        <v>20</v>
      </c>
      <c r="AB5" s="14" t="s">
        <v>298</v>
      </c>
    </row>
    <row r="6" spans="1:28" x14ac:dyDescent="0.25">
      <c r="A6" s="7" t="s">
        <v>225</v>
      </c>
      <c r="B6" s="7" t="s">
        <v>226</v>
      </c>
      <c r="C6" s="6">
        <v>0.41666666666666669</v>
      </c>
      <c r="D6" s="6">
        <v>0.78125</v>
      </c>
      <c r="E6" s="6">
        <f>D6-C6</f>
        <v>0.36458333333333331</v>
      </c>
      <c r="F6" s="7" t="s">
        <v>236</v>
      </c>
      <c r="G6" s="7">
        <v>36</v>
      </c>
      <c r="H6" s="7">
        <f t="shared" si="0"/>
        <v>64</v>
      </c>
      <c r="I6" s="7">
        <f t="shared" si="1"/>
        <v>32</v>
      </c>
      <c r="J6" s="7">
        <f t="shared" si="2"/>
        <v>60</v>
      </c>
      <c r="K6" s="7">
        <f t="shared" si="3"/>
        <v>28</v>
      </c>
      <c r="L6" s="7">
        <f t="shared" si="4"/>
        <v>56</v>
      </c>
      <c r="M6" s="7">
        <f t="shared" si="5"/>
        <v>20</v>
      </c>
      <c r="N6" s="7">
        <f t="shared" si="6"/>
        <v>40</v>
      </c>
      <c r="P6" s="14" t="s">
        <v>246</v>
      </c>
      <c r="Q6" s="14" t="s">
        <v>247</v>
      </c>
      <c r="R6" s="14"/>
      <c r="S6" s="14">
        <v>2285022300</v>
      </c>
      <c r="U6" s="14"/>
      <c r="V6" s="14" t="s">
        <v>260</v>
      </c>
      <c r="W6" s="14"/>
      <c r="X6" s="14" t="s">
        <v>261</v>
      </c>
      <c r="Y6" s="14" t="s">
        <v>262</v>
      </c>
    </row>
    <row r="7" spans="1:28" x14ac:dyDescent="0.25">
      <c r="A7" s="7" t="s">
        <v>225</v>
      </c>
      <c r="B7" s="7" t="s">
        <v>226</v>
      </c>
      <c r="C7" s="6">
        <v>0.875</v>
      </c>
      <c r="D7" s="6">
        <v>0.27083333333333331</v>
      </c>
      <c r="E7" s="6">
        <v>0.39583333333333331</v>
      </c>
      <c r="F7" s="7" t="s">
        <v>235</v>
      </c>
      <c r="G7" s="7">
        <v>36</v>
      </c>
      <c r="H7" s="7">
        <f t="shared" si="0"/>
        <v>64</v>
      </c>
      <c r="I7" s="7">
        <f t="shared" si="1"/>
        <v>32</v>
      </c>
      <c r="J7" s="7">
        <f t="shared" si="2"/>
        <v>60</v>
      </c>
      <c r="K7" s="7">
        <f t="shared" si="3"/>
        <v>28</v>
      </c>
      <c r="L7" s="7">
        <f t="shared" si="4"/>
        <v>56</v>
      </c>
      <c r="M7" s="7">
        <f t="shared" si="5"/>
        <v>20</v>
      </c>
      <c r="N7" s="7">
        <f t="shared" si="6"/>
        <v>40</v>
      </c>
      <c r="P7" s="11" t="s">
        <v>22</v>
      </c>
      <c r="Q7" s="11"/>
      <c r="R7" s="11" t="s">
        <v>70</v>
      </c>
      <c r="S7" s="11" t="s">
        <v>71</v>
      </c>
      <c r="U7" s="14"/>
      <c r="V7" s="14" t="s">
        <v>263</v>
      </c>
      <c r="W7" s="14"/>
      <c r="X7" s="14" t="s">
        <v>264</v>
      </c>
      <c r="Y7" s="14" t="s">
        <v>265</v>
      </c>
    </row>
    <row r="8" spans="1:28" x14ac:dyDescent="0.25">
      <c r="A8" s="7" t="s">
        <v>225</v>
      </c>
      <c r="B8" s="7" t="s">
        <v>226</v>
      </c>
      <c r="C8" s="6">
        <v>0.91666666666666663</v>
      </c>
      <c r="D8" s="6">
        <v>0.27083333333333331</v>
      </c>
      <c r="E8" s="6">
        <v>0.35416666666666669</v>
      </c>
      <c r="F8" s="7" t="s">
        <v>234</v>
      </c>
      <c r="G8" s="7">
        <v>36</v>
      </c>
      <c r="H8" s="7">
        <f t="shared" si="0"/>
        <v>64</v>
      </c>
      <c r="I8" s="7">
        <f t="shared" si="1"/>
        <v>32</v>
      </c>
      <c r="J8" s="7">
        <f t="shared" si="2"/>
        <v>60</v>
      </c>
      <c r="K8" s="7">
        <f t="shared" si="3"/>
        <v>28</v>
      </c>
      <c r="L8" s="7">
        <f t="shared" si="4"/>
        <v>56</v>
      </c>
      <c r="M8" s="7">
        <f t="shared" si="5"/>
        <v>20</v>
      </c>
      <c r="N8" s="7">
        <f t="shared" si="6"/>
        <v>40</v>
      </c>
      <c r="P8" s="11" t="s">
        <v>41</v>
      </c>
      <c r="Q8" s="11" t="s">
        <v>79</v>
      </c>
      <c r="R8" s="11"/>
      <c r="S8" s="11">
        <v>2286022239</v>
      </c>
      <c r="U8" s="14"/>
      <c r="V8" s="14" t="s">
        <v>266</v>
      </c>
      <c r="W8" s="14"/>
      <c r="X8" s="14" t="s">
        <v>267</v>
      </c>
      <c r="Y8" s="14" t="s">
        <v>268</v>
      </c>
    </row>
    <row r="9" spans="1:28" x14ac:dyDescent="0.25">
      <c r="A9" s="7" t="s">
        <v>225</v>
      </c>
      <c r="B9" s="7" t="s">
        <v>229</v>
      </c>
      <c r="C9" s="6">
        <v>0.375</v>
      </c>
      <c r="D9" s="6">
        <v>0.4513888888888889</v>
      </c>
      <c r="E9" s="6">
        <f t="shared" ref="E9:E26" si="7">D9-C9</f>
        <v>7.6388888888888895E-2</v>
      </c>
      <c r="F9" s="7" t="s">
        <v>237</v>
      </c>
      <c r="G9" s="7">
        <v>54</v>
      </c>
      <c r="H9" s="7">
        <f t="shared" si="0"/>
        <v>94</v>
      </c>
      <c r="I9" s="7">
        <f t="shared" si="1"/>
        <v>47</v>
      </c>
      <c r="J9" s="7">
        <f t="shared" si="2"/>
        <v>87</v>
      </c>
      <c r="K9" s="7">
        <f t="shared" si="3"/>
        <v>40</v>
      </c>
      <c r="L9" s="7">
        <f t="shared" si="4"/>
        <v>80</v>
      </c>
      <c r="M9" s="7">
        <f t="shared" si="5"/>
        <v>29</v>
      </c>
      <c r="N9" s="7">
        <f t="shared" si="6"/>
        <v>58</v>
      </c>
      <c r="P9" s="14" t="s">
        <v>249</v>
      </c>
      <c r="Q9" s="14" t="s">
        <v>248</v>
      </c>
      <c r="R9" s="14" t="s">
        <v>250</v>
      </c>
      <c r="S9" s="14">
        <v>2281082690</v>
      </c>
      <c r="U9" s="14"/>
      <c r="V9" s="14" t="s">
        <v>269</v>
      </c>
      <c r="W9" s="14"/>
      <c r="X9" s="14" t="s">
        <v>270</v>
      </c>
      <c r="Y9" s="14" t="s">
        <v>271</v>
      </c>
    </row>
    <row r="10" spans="1:28" x14ac:dyDescent="0.25">
      <c r="A10" s="7" t="s">
        <v>224</v>
      </c>
      <c r="B10" s="7" t="s">
        <v>225</v>
      </c>
      <c r="C10" s="6">
        <v>0.60416666666666663</v>
      </c>
      <c r="D10" s="6">
        <v>0.78125</v>
      </c>
      <c r="E10" s="6">
        <f t="shared" si="7"/>
        <v>0.17708333333333337</v>
      </c>
      <c r="F10" s="7" t="s">
        <v>44</v>
      </c>
      <c r="G10" s="7">
        <v>38</v>
      </c>
      <c r="H10" s="7">
        <f t="shared" si="0"/>
        <v>67</v>
      </c>
      <c r="I10" s="7">
        <f t="shared" si="1"/>
        <v>34</v>
      </c>
      <c r="J10" s="7">
        <f t="shared" si="2"/>
        <v>63</v>
      </c>
      <c r="K10" s="7">
        <f t="shared" si="3"/>
        <v>29</v>
      </c>
      <c r="L10" s="7">
        <f t="shared" si="4"/>
        <v>58</v>
      </c>
      <c r="M10" s="7">
        <f t="shared" si="5"/>
        <v>21</v>
      </c>
      <c r="N10" s="7">
        <f t="shared" si="6"/>
        <v>42</v>
      </c>
      <c r="P10" s="14" t="s">
        <v>251</v>
      </c>
      <c r="Q10" s="14" t="s">
        <v>252</v>
      </c>
      <c r="R10" s="14"/>
      <c r="S10" s="14">
        <v>2283022220</v>
      </c>
      <c r="U10" s="14"/>
      <c r="V10" s="14" t="s">
        <v>272</v>
      </c>
      <c r="W10" s="14"/>
      <c r="X10" s="14" t="s">
        <v>273</v>
      </c>
      <c r="Y10" s="14" t="s">
        <v>274</v>
      </c>
    </row>
    <row r="11" spans="1:28" x14ac:dyDescent="0.25">
      <c r="A11" s="7" t="s">
        <v>224</v>
      </c>
      <c r="B11" s="7" t="s">
        <v>225</v>
      </c>
      <c r="C11" s="6">
        <v>0.61458333333333337</v>
      </c>
      <c r="D11" s="6">
        <v>0.78125</v>
      </c>
      <c r="E11" s="6">
        <f t="shared" si="7"/>
        <v>0.16666666666666663</v>
      </c>
      <c r="F11" s="7" t="s">
        <v>153</v>
      </c>
      <c r="G11" s="7">
        <v>38</v>
      </c>
      <c r="H11" s="7">
        <v>67</v>
      </c>
      <c r="I11" s="7">
        <v>34</v>
      </c>
      <c r="J11" s="7">
        <v>63</v>
      </c>
      <c r="K11" s="7">
        <v>29</v>
      </c>
      <c r="L11" s="7">
        <v>58</v>
      </c>
      <c r="M11" s="7">
        <v>21</v>
      </c>
      <c r="N11" s="7">
        <v>42</v>
      </c>
      <c r="P11" s="11" t="s">
        <v>23</v>
      </c>
      <c r="Q11" s="11" t="s">
        <v>72</v>
      </c>
      <c r="R11" s="11"/>
      <c r="S11" s="11">
        <v>2821098888</v>
      </c>
      <c r="U11" s="14"/>
      <c r="V11" s="14" t="s">
        <v>275</v>
      </c>
      <c r="W11" s="14"/>
      <c r="X11" s="14" t="s">
        <v>276</v>
      </c>
      <c r="Y11" s="14"/>
    </row>
    <row r="12" spans="1:28" x14ac:dyDescent="0.25">
      <c r="A12" s="7" t="s">
        <v>224</v>
      </c>
      <c r="B12" s="7" t="s">
        <v>226</v>
      </c>
      <c r="C12" s="6">
        <v>0.63541666666666663</v>
      </c>
      <c r="D12" s="6">
        <v>0.78125</v>
      </c>
      <c r="E12" s="6">
        <f t="shared" si="7"/>
        <v>0.14583333333333337</v>
      </c>
      <c r="F12" s="12" t="s">
        <v>234</v>
      </c>
      <c r="G12" s="7">
        <v>38</v>
      </c>
      <c r="H12" s="7">
        <f t="shared" ref="H12:H46" si="8">ROUNDUP(((G12*0.7)+2),0)+G12</f>
        <v>67</v>
      </c>
      <c r="I12" s="7">
        <f t="shared" ref="I12:I46" si="9">ROUNDUP(((G12*0.8)+3),0)</f>
        <v>34</v>
      </c>
      <c r="J12" s="7">
        <f t="shared" ref="J12:J46" si="10">ROUNDUP(((G12*0.8)+3),0)+ROUNDUP(((G12*0.7)+2),0)</f>
        <v>63</v>
      </c>
      <c r="K12" s="7">
        <f t="shared" ref="K12:K46" si="11">ROUNDUP(((G12*0.7)+2),0)</f>
        <v>29</v>
      </c>
      <c r="L12" s="7">
        <f t="shared" ref="L12:L46" si="12">K12*2</f>
        <v>58</v>
      </c>
      <c r="M12" s="7">
        <f t="shared" ref="M12:M46" si="13">ROUNDUP(((G12/2)+2),0)</f>
        <v>21</v>
      </c>
      <c r="N12" s="7">
        <f t="shared" ref="N12:N46" si="14">M12*2</f>
        <v>42</v>
      </c>
      <c r="U12" s="14"/>
      <c r="V12" s="14" t="s">
        <v>277</v>
      </c>
      <c r="W12" s="14"/>
      <c r="X12" s="14" t="s">
        <v>278</v>
      </c>
      <c r="Y12" s="14" t="s">
        <v>140</v>
      </c>
    </row>
    <row r="13" spans="1:28" x14ac:dyDescent="0.25">
      <c r="A13" s="7" t="s">
        <v>227</v>
      </c>
      <c r="B13" s="7" t="s">
        <v>225</v>
      </c>
      <c r="C13" s="6">
        <v>0.59027777777777779</v>
      </c>
      <c r="D13" s="6">
        <v>0.78472222222222221</v>
      </c>
      <c r="E13" s="6">
        <f t="shared" si="7"/>
        <v>0.19444444444444442</v>
      </c>
      <c r="F13" s="7" t="s">
        <v>238</v>
      </c>
      <c r="G13" s="7">
        <v>61</v>
      </c>
      <c r="H13" s="7">
        <f t="shared" si="8"/>
        <v>106</v>
      </c>
      <c r="I13" s="7">
        <f t="shared" si="9"/>
        <v>52</v>
      </c>
      <c r="J13" s="7">
        <f t="shared" si="10"/>
        <v>97</v>
      </c>
      <c r="K13" s="7">
        <f t="shared" si="11"/>
        <v>45</v>
      </c>
      <c r="L13" s="7">
        <f t="shared" si="12"/>
        <v>90</v>
      </c>
      <c r="M13" s="7">
        <f t="shared" si="13"/>
        <v>33</v>
      </c>
      <c r="N13" s="7">
        <f t="shared" si="14"/>
        <v>66</v>
      </c>
      <c r="U13" s="14"/>
      <c r="V13" s="14" t="s">
        <v>279</v>
      </c>
      <c r="W13" s="14"/>
      <c r="X13" s="14" t="s">
        <v>280</v>
      </c>
      <c r="Y13" s="14" t="s">
        <v>281</v>
      </c>
    </row>
    <row r="14" spans="1:28" x14ac:dyDescent="0.25">
      <c r="A14" s="7" t="s">
        <v>227</v>
      </c>
      <c r="B14" s="7" t="s">
        <v>225</v>
      </c>
      <c r="C14" s="6">
        <v>0.61805555555555558</v>
      </c>
      <c r="D14" s="6">
        <v>0.78472222222222221</v>
      </c>
      <c r="E14" s="6">
        <f t="shared" si="7"/>
        <v>0.16666666666666663</v>
      </c>
      <c r="F14" s="7" t="s">
        <v>35</v>
      </c>
      <c r="G14" s="7">
        <v>61</v>
      </c>
      <c r="H14" s="7">
        <f t="shared" si="8"/>
        <v>106</v>
      </c>
      <c r="I14" s="7">
        <f t="shared" si="9"/>
        <v>52</v>
      </c>
      <c r="J14" s="7">
        <f t="shared" si="10"/>
        <v>97</v>
      </c>
      <c r="K14" s="7">
        <f t="shared" si="11"/>
        <v>45</v>
      </c>
      <c r="L14" s="7">
        <f t="shared" si="12"/>
        <v>90</v>
      </c>
      <c r="M14" s="7">
        <f t="shared" si="13"/>
        <v>33</v>
      </c>
      <c r="N14" s="7">
        <f t="shared" si="14"/>
        <v>66</v>
      </c>
      <c r="U14" s="14"/>
      <c r="V14" s="14" t="s">
        <v>282</v>
      </c>
      <c r="W14" s="14"/>
      <c r="X14" s="15" t="s">
        <v>283</v>
      </c>
      <c r="Y14" s="14" t="s">
        <v>139</v>
      </c>
    </row>
    <row r="15" spans="1:28" x14ac:dyDescent="0.25">
      <c r="A15" s="7" t="s">
        <v>227</v>
      </c>
      <c r="B15" s="7" t="s">
        <v>228</v>
      </c>
      <c r="C15" s="6">
        <v>0.59027777777777779</v>
      </c>
      <c r="D15" s="6">
        <v>0.62152777777777779</v>
      </c>
      <c r="E15" s="6">
        <f t="shared" si="7"/>
        <v>3.125E-2</v>
      </c>
      <c r="F15" s="7" t="s">
        <v>239</v>
      </c>
      <c r="G15" s="7">
        <v>22</v>
      </c>
      <c r="H15" s="7">
        <f t="shared" si="8"/>
        <v>40</v>
      </c>
      <c r="I15" s="7">
        <f t="shared" si="9"/>
        <v>21</v>
      </c>
      <c r="J15" s="7">
        <f t="shared" si="10"/>
        <v>39</v>
      </c>
      <c r="K15" s="7">
        <f t="shared" si="11"/>
        <v>18</v>
      </c>
      <c r="L15" s="7">
        <f t="shared" si="12"/>
        <v>36</v>
      </c>
      <c r="M15" s="7">
        <f t="shared" si="13"/>
        <v>13</v>
      </c>
      <c r="N15" s="7">
        <f t="shared" si="14"/>
        <v>26</v>
      </c>
      <c r="U15" s="14"/>
      <c r="V15" s="14" t="s">
        <v>284</v>
      </c>
      <c r="W15" s="14"/>
      <c r="X15" s="14" t="s">
        <v>285</v>
      </c>
      <c r="Y15" s="14" t="s">
        <v>286</v>
      </c>
    </row>
    <row r="16" spans="1:28" x14ac:dyDescent="0.25">
      <c r="A16" s="7" t="s">
        <v>227</v>
      </c>
      <c r="B16" s="7" t="s">
        <v>229</v>
      </c>
      <c r="C16" s="6">
        <v>0.59027777777777779</v>
      </c>
      <c r="D16" s="6">
        <v>0.69791666666666663</v>
      </c>
      <c r="E16" s="6">
        <f t="shared" si="7"/>
        <v>0.10763888888888884</v>
      </c>
      <c r="F16" s="7" t="s">
        <v>237</v>
      </c>
      <c r="G16" s="7">
        <v>38</v>
      </c>
      <c r="H16" s="7">
        <f t="shared" si="8"/>
        <v>67</v>
      </c>
      <c r="I16" s="7">
        <f t="shared" si="9"/>
        <v>34</v>
      </c>
      <c r="J16" s="7">
        <f t="shared" si="10"/>
        <v>63</v>
      </c>
      <c r="K16" s="7">
        <f t="shared" si="11"/>
        <v>29</v>
      </c>
      <c r="L16" s="7">
        <f t="shared" si="12"/>
        <v>58</v>
      </c>
      <c r="M16" s="7">
        <f t="shared" si="13"/>
        <v>21</v>
      </c>
      <c r="N16" s="7">
        <f t="shared" si="14"/>
        <v>42</v>
      </c>
      <c r="U16" s="14"/>
      <c r="V16" s="14" t="s">
        <v>287</v>
      </c>
      <c r="W16" s="14"/>
      <c r="X16" s="14" t="s">
        <v>288</v>
      </c>
      <c r="Y16" s="14" t="s">
        <v>289</v>
      </c>
    </row>
    <row r="17" spans="1:25" x14ac:dyDescent="0.25">
      <c r="A17" s="7" t="s">
        <v>230</v>
      </c>
      <c r="B17" s="7" t="s">
        <v>225</v>
      </c>
      <c r="C17" s="6">
        <v>0.63541666666666663</v>
      </c>
      <c r="D17" s="6">
        <v>0.78472222222222221</v>
      </c>
      <c r="E17" s="6">
        <f t="shared" si="7"/>
        <v>0.14930555555555558</v>
      </c>
      <c r="F17" s="7" t="s">
        <v>34</v>
      </c>
      <c r="G17" s="7">
        <v>59</v>
      </c>
      <c r="H17" s="7">
        <f t="shared" si="8"/>
        <v>103</v>
      </c>
      <c r="I17" s="7">
        <f t="shared" si="9"/>
        <v>51</v>
      </c>
      <c r="J17" s="7">
        <f t="shared" si="10"/>
        <v>95</v>
      </c>
      <c r="K17" s="7">
        <f t="shared" si="11"/>
        <v>44</v>
      </c>
      <c r="L17" s="7">
        <f t="shared" si="12"/>
        <v>88</v>
      </c>
      <c r="M17" s="7">
        <f t="shared" si="13"/>
        <v>32</v>
      </c>
      <c r="N17" s="7">
        <f t="shared" si="14"/>
        <v>64</v>
      </c>
      <c r="U17" s="14"/>
      <c r="V17" s="14" t="s">
        <v>290</v>
      </c>
      <c r="W17" s="14"/>
      <c r="X17" s="14" t="s">
        <v>291</v>
      </c>
      <c r="Y17" s="14" t="s">
        <v>292</v>
      </c>
    </row>
    <row r="18" spans="1:25" x14ac:dyDescent="0.25">
      <c r="A18" s="7" t="s">
        <v>230</v>
      </c>
      <c r="B18" s="7" t="s">
        <v>227</v>
      </c>
      <c r="C18" s="6">
        <v>0.52777777777777779</v>
      </c>
      <c r="D18" s="6">
        <v>0.59027777777777779</v>
      </c>
      <c r="E18" s="6">
        <f t="shared" si="7"/>
        <v>6.25E-2</v>
      </c>
      <c r="F18" s="7" t="s">
        <v>34</v>
      </c>
      <c r="G18" s="7">
        <v>29</v>
      </c>
      <c r="H18" s="7">
        <f t="shared" si="8"/>
        <v>52</v>
      </c>
      <c r="I18" s="7">
        <f t="shared" si="9"/>
        <v>27</v>
      </c>
      <c r="J18" s="7">
        <f t="shared" si="10"/>
        <v>50</v>
      </c>
      <c r="K18" s="7">
        <f t="shared" si="11"/>
        <v>23</v>
      </c>
      <c r="L18" s="7">
        <f t="shared" si="12"/>
        <v>46</v>
      </c>
      <c r="M18" s="7">
        <f t="shared" si="13"/>
        <v>17</v>
      </c>
      <c r="N18" s="7">
        <f t="shared" si="14"/>
        <v>34</v>
      </c>
      <c r="U18" s="14"/>
      <c r="V18" s="14" t="s">
        <v>293</v>
      </c>
      <c r="W18" s="14"/>
      <c r="X18" s="14" t="s">
        <v>294</v>
      </c>
      <c r="Y18" s="14" t="s">
        <v>295</v>
      </c>
    </row>
    <row r="19" spans="1:25" x14ac:dyDescent="0.25">
      <c r="A19" s="7" t="s">
        <v>230</v>
      </c>
      <c r="B19" s="7" t="s">
        <v>228</v>
      </c>
      <c r="C19" s="6">
        <v>0.52777777777777779</v>
      </c>
      <c r="D19" s="6">
        <v>0.54861111111111105</v>
      </c>
      <c r="E19" s="6">
        <f t="shared" si="7"/>
        <v>2.0833333333333259E-2</v>
      </c>
      <c r="F19" s="7" t="s">
        <v>34</v>
      </c>
      <c r="G19" s="7">
        <v>15</v>
      </c>
      <c r="H19" s="7">
        <f t="shared" si="8"/>
        <v>28</v>
      </c>
      <c r="I19" s="7">
        <f t="shared" si="9"/>
        <v>15</v>
      </c>
      <c r="J19" s="7">
        <f t="shared" si="10"/>
        <v>28</v>
      </c>
      <c r="K19" s="7">
        <f t="shared" si="11"/>
        <v>13</v>
      </c>
      <c r="L19" s="7">
        <f t="shared" si="12"/>
        <v>26</v>
      </c>
      <c r="M19" s="7">
        <f t="shared" si="13"/>
        <v>10</v>
      </c>
      <c r="N19" s="7">
        <f t="shared" si="14"/>
        <v>20</v>
      </c>
    </row>
    <row r="20" spans="1:25" x14ac:dyDescent="0.25">
      <c r="A20" s="7" t="s">
        <v>230</v>
      </c>
      <c r="B20" s="7" t="s">
        <v>229</v>
      </c>
      <c r="C20" s="6">
        <v>0.63541666666666663</v>
      </c>
      <c r="D20" s="6">
        <v>0.69791666666666663</v>
      </c>
      <c r="E20" s="6">
        <f t="shared" si="7"/>
        <v>6.25E-2</v>
      </c>
      <c r="F20" s="7" t="s">
        <v>34</v>
      </c>
      <c r="G20" s="7">
        <v>39</v>
      </c>
      <c r="H20" s="7">
        <f t="shared" si="8"/>
        <v>69</v>
      </c>
      <c r="I20" s="7">
        <f t="shared" si="9"/>
        <v>35</v>
      </c>
      <c r="J20" s="7">
        <f t="shared" si="10"/>
        <v>65</v>
      </c>
      <c r="K20" s="7">
        <f t="shared" si="11"/>
        <v>30</v>
      </c>
      <c r="L20" s="7">
        <f t="shared" si="12"/>
        <v>60</v>
      </c>
      <c r="M20" s="7">
        <f t="shared" si="13"/>
        <v>22</v>
      </c>
      <c r="N20" s="7">
        <f t="shared" si="14"/>
        <v>44</v>
      </c>
    </row>
    <row r="21" spans="1:25" x14ac:dyDescent="0.25">
      <c r="A21" s="7" t="s">
        <v>228</v>
      </c>
      <c r="B21" s="7" t="s">
        <v>225</v>
      </c>
      <c r="C21" s="6">
        <v>0.54166666666666663</v>
      </c>
      <c r="D21" s="6">
        <v>0.78472222222222221</v>
      </c>
      <c r="E21" s="6">
        <f t="shared" si="7"/>
        <v>0.24305555555555558</v>
      </c>
      <c r="F21" s="7" t="s">
        <v>240</v>
      </c>
      <c r="G21" s="7">
        <v>57</v>
      </c>
      <c r="H21" s="7">
        <f t="shared" si="8"/>
        <v>99</v>
      </c>
      <c r="I21" s="7">
        <f t="shared" si="9"/>
        <v>49</v>
      </c>
      <c r="J21" s="7">
        <f t="shared" si="10"/>
        <v>91</v>
      </c>
      <c r="K21" s="7">
        <f t="shared" si="11"/>
        <v>42</v>
      </c>
      <c r="L21" s="7">
        <f t="shared" si="12"/>
        <v>84</v>
      </c>
      <c r="M21" s="7">
        <f t="shared" si="13"/>
        <v>31</v>
      </c>
      <c r="N21" s="7">
        <f t="shared" si="14"/>
        <v>62</v>
      </c>
    </row>
    <row r="22" spans="1:25" x14ac:dyDescent="0.25">
      <c r="A22" s="7" t="s">
        <v>228</v>
      </c>
      <c r="B22" s="7" t="s">
        <v>225</v>
      </c>
      <c r="C22" s="6">
        <v>0.62847222222222221</v>
      </c>
      <c r="D22" s="6">
        <v>0.78472222222222221</v>
      </c>
      <c r="E22" s="6">
        <f t="shared" si="7"/>
        <v>0.15625</v>
      </c>
      <c r="F22" s="7" t="s">
        <v>239</v>
      </c>
      <c r="G22" s="7">
        <v>57</v>
      </c>
      <c r="H22" s="7">
        <f t="shared" si="8"/>
        <v>99</v>
      </c>
      <c r="I22" s="7">
        <f t="shared" si="9"/>
        <v>49</v>
      </c>
      <c r="J22" s="7">
        <f t="shared" si="10"/>
        <v>91</v>
      </c>
      <c r="K22" s="7">
        <f t="shared" si="11"/>
        <v>42</v>
      </c>
      <c r="L22" s="7">
        <f t="shared" si="12"/>
        <v>84</v>
      </c>
      <c r="M22" s="7">
        <f t="shared" si="13"/>
        <v>31</v>
      </c>
      <c r="N22" s="7">
        <f t="shared" si="14"/>
        <v>62</v>
      </c>
    </row>
    <row r="23" spans="1:25" x14ac:dyDescent="0.25">
      <c r="A23" s="7" t="s">
        <v>228</v>
      </c>
      <c r="B23" s="7" t="s">
        <v>227</v>
      </c>
      <c r="C23" s="6">
        <v>0.54166666666666663</v>
      </c>
      <c r="D23" s="6">
        <v>0.57638888888888895</v>
      </c>
      <c r="E23" s="6">
        <f t="shared" si="7"/>
        <v>3.4722222222222321E-2</v>
      </c>
      <c r="F23" s="7" t="s">
        <v>237</v>
      </c>
      <c r="G23" s="7">
        <v>22</v>
      </c>
      <c r="H23" s="7">
        <f t="shared" si="8"/>
        <v>40</v>
      </c>
      <c r="I23" s="7">
        <f t="shared" si="9"/>
        <v>21</v>
      </c>
      <c r="J23" s="7">
        <f t="shared" si="10"/>
        <v>39</v>
      </c>
      <c r="K23" s="7">
        <f t="shared" si="11"/>
        <v>18</v>
      </c>
      <c r="L23" s="7">
        <f t="shared" si="12"/>
        <v>36</v>
      </c>
      <c r="M23" s="7">
        <f t="shared" si="13"/>
        <v>13</v>
      </c>
      <c r="N23" s="7">
        <f t="shared" si="14"/>
        <v>26</v>
      </c>
    </row>
    <row r="24" spans="1:25" x14ac:dyDescent="0.25">
      <c r="A24" s="7" t="s">
        <v>228</v>
      </c>
      <c r="B24" s="7" t="s">
        <v>229</v>
      </c>
      <c r="C24" s="6">
        <v>0.54166666666666663</v>
      </c>
      <c r="D24" s="6">
        <v>0.69791666666666663</v>
      </c>
      <c r="E24" s="6">
        <f t="shared" si="7"/>
        <v>0.15625</v>
      </c>
      <c r="F24" s="7" t="s">
        <v>240</v>
      </c>
      <c r="G24" s="7">
        <v>28</v>
      </c>
      <c r="H24" s="7">
        <f t="shared" si="8"/>
        <v>50</v>
      </c>
      <c r="I24" s="7">
        <f t="shared" si="9"/>
        <v>26</v>
      </c>
      <c r="J24" s="7">
        <f t="shared" si="10"/>
        <v>48</v>
      </c>
      <c r="K24" s="7">
        <f t="shared" si="11"/>
        <v>22</v>
      </c>
      <c r="L24" s="7">
        <f t="shared" si="12"/>
        <v>44</v>
      </c>
      <c r="M24" s="7">
        <f t="shared" si="13"/>
        <v>16</v>
      </c>
      <c r="N24" s="7">
        <f t="shared" si="14"/>
        <v>32</v>
      </c>
    </row>
    <row r="25" spans="1:25" x14ac:dyDescent="0.25">
      <c r="A25" s="7" t="s">
        <v>228</v>
      </c>
      <c r="B25" s="7" t="s">
        <v>229</v>
      </c>
      <c r="C25" s="6">
        <v>0.62847222222222221</v>
      </c>
      <c r="D25" s="6">
        <v>0.69791666666666663</v>
      </c>
      <c r="E25" s="6">
        <f t="shared" si="7"/>
        <v>6.944444444444442E-2</v>
      </c>
      <c r="F25" s="7" t="s">
        <v>239</v>
      </c>
      <c r="G25" s="7">
        <v>28</v>
      </c>
      <c r="H25" s="7">
        <f t="shared" si="8"/>
        <v>50</v>
      </c>
      <c r="I25" s="7">
        <f t="shared" si="9"/>
        <v>26</v>
      </c>
      <c r="J25" s="7">
        <f t="shared" si="10"/>
        <v>48</v>
      </c>
      <c r="K25" s="7">
        <f t="shared" si="11"/>
        <v>22</v>
      </c>
      <c r="L25" s="7">
        <f t="shared" si="12"/>
        <v>44</v>
      </c>
      <c r="M25" s="7">
        <f t="shared" si="13"/>
        <v>16</v>
      </c>
      <c r="N25" s="7">
        <f t="shared" si="14"/>
        <v>32</v>
      </c>
    </row>
    <row r="26" spans="1:25" x14ac:dyDescent="0.25">
      <c r="A26" s="7" t="s">
        <v>226</v>
      </c>
      <c r="B26" s="7" t="s">
        <v>225</v>
      </c>
      <c r="C26" s="6">
        <v>0.41666666666666669</v>
      </c>
      <c r="D26" s="6">
        <v>0.78125</v>
      </c>
      <c r="E26" s="6">
        <f t="shared" si="7"/>
        <v>0.36458333333333331</v>
      </c>
      <c r="F26" s="7" t="s">
        <v>236</v>
      </c>
      <c r="G26" s="7">
        <v>36</v>
      </c>
      <c r="H26" s="7">
        <f t="shared" si="8"/>
        <v>64</v>
      </c>
      <c r="I26" s="7">
        <f t="shared" si="9"/>
        <v>32</v>
      </c>
      <c r="J26" s="7">
        <f t="shared" si="10"/>
        <v>60</v>
      </c>
      <c r="K26" s="7">
        <f t="shared" si="11"/>
        <v>28</v>
      </c>
      <c r="L26" s="7">
        <f t="shared" si="12"/>
        <v>56</v>
      </c>
      <c r="M26" s="7">
        <f t="shared" si="13"/>
        <v>20</v>
      </c>
      <c r="N26" s="7">
        <f t="shared" si="14"/>
        <v>40</v>
      </c>
    </row>
    <row r="27" spans="1:25" x14ac:dyDescent="0.25">
      <c r="A27" s="7" t="s">
        <v>226</v>
      </c>
      <c r="B27" s="7" t="s">
        <v>225</v>
      </c>
      <c r="C27" s="6">
        <v>0.875</v>
      </c>
      <c r="D27" s="6">
        <v>0.27083333333333331</v>
      </c>
      <c r="E27" s="6">
        <v>0.39583333333333331</v>
      </c>
      <c r="F27" s="7" t="s">
        <v>235</v>
      </c>
      <c r="G27" s="7">
        <v>36</v>
      </c>
      <c r="H27" s="7">
        <f t="shared" si="8"/>
        <v>64</v>
      </c>
      <c r="I27" s="7">
        <f t="shared" si="9"/>
        <v>32</v>
      </c>
      <c r="J27" s="7">
        <f t="shared" si="10"/>
        <v>60</v>
      </c>
      <c r="K27" s="7">
        <f t="shared" si="11"/>
        <v>28</v>
      </c>
      <c r="L27" s="7">
        <f t="shared" si="12"/>
        <v>56</v>
      </c>
      <c r="M27" s="7">
        <f t="shared" si="13"/>
        <v>20</v>
      </c>
      <c r="N27" s="7">
        <f t="shared" si="14"/>
        <v>40</v>
      </c>
    </row>
    <row r="28" spans="1:25" x14ac:dyDescent="0.25">
      <c r="A28" s="7" t="s">
        <v>226</v>
      </c>
      <c r="B28" s="7" t="s">
        <v>225</v>
      </c>
      <c r="C28" s="6">
        <v>0.91666666666666663</v>
      </c>
      <c r="D28" s="6">
        <v>0.27083333333333331</v>
      </c>
      <c r="E28" s="6">
        <v>0.35416666666666669</v>
      </c>
      <c r="F28" s="7" t="s">
        <v>234</v>
      </c>
      <c r="G28" s="7">
        <v>36</v>
      </c>
      <c r="H28" s="7">
        <f t="shared" si="8"/>
        <v>64</v>
      </c>
      <c r="I28" s="7">
        <f t="shared" si="9"/>
        <v>32</v>
      </c>
      <c r="J28" s="7">
        <f t="shared" si="10"/>
        <v>60</v>
      </c>
      <c r="K28" s="7">
        <f t="shared" si="11"/>
        <v>28</v>
      </c>
      <c r="L28" s="7">
        <f t="shared" si="12"/>
        <v>56</v>
      </c>
      <c r="M28" s="7">
        <f t="shared" si="13"/>
        <v>20</v>
      </c>
      <c r="N28" s="7">
        <f t="shared" si="14"/>
        <v>40</v>
      </c>
    </row>
    <row r="29" spans="1:25" x14ac:dyDescent="0.25">
      <c r="A29" s="7" t="s">
        <v>226</v>
      </c>
      <c r="B29" s="7" t="s">
        <v>224</v>
      </c>
      <c r="C29" s="6">
        <v>0.41666666666666669</v>
      </c>
      <c r="D29" s="6">
        <v>0.59375</v>
      </c>
      <c r="E29" s="6">
        <f t="shared" ref="E29:E44" si="15">D29-C29</f>
        <v>0.17708333333333331</v>
      </c>
      <c r="F29" s="7" t="s">
        <v>234</v>
      </c>
      <c r="G29" s="7">
        <v>38</v>
      </c>
      <c r="H29" s="7">
        <f t="shared" si="8"/>
        <v>67</v>
      </c>
      <c r="I29" s="7">
        <f t="shared" si="9"/>
        <v>34</v>
      </c>
      <c r="J29" s="7">
        <f t="shared" si="10"/>
        <v>63</v>
      </c>
      <c r="K29" s="7">
        <f t="shared" si="11"/>
        <v>29</v>
      </c>
      <c r="L29" s="7">
        <f t="shared" si="12"/>
        <v>58</v>
      </c>
      <c r="M29" s="7">
        <f t="shared" si="13"/>
        <v>21</v>
      </c>
      <c r="N29" s="7">
        <f t="shared" si="14"/>
        <v>42</v>
      </c>
    </row>
    <row r="30" spans="1:25" x14ac:dyDescent="0.25">
      <c r="A30" s="7" t="s">
        <v>226</v>
      </c>
      <c r="B30" s="7" t="s">
        <v>233</v>
      </c>
      <c r="C30" s="6">
        <v>0.45833333333333331</v>
      </c>
      <c r="D30" s="6">
        <v>0.75</v>
      </c>
      <c r="E30" s="6">
        <f t="shared" si="15"/>
        <v>0.29166666666666669</v>
      </c>
      <c r="F30" s="7" t="s">
        <v>242</v>
      </c>
      <c r="G30" s="7">
        <v>36</v>
      </c>
      <c r="H30" s="7">
        <f t="shared" si="8"/>
        <v>64</v>
      </c>
      <c r="I30" s="7">
        <f t="shared" si="9"/>
        <v>32</v>
      </c>
      <c r="J30" s="7">
        <f t="shared" si="10"/>
        <v>60</v>
      </c>
      <c r="K30" s="7">
        <f t="shared" si="11"/>
        <v>28</v>
      </c>
      <c r="L30" s="7">
        <f t="shared" si="12"/>
        <v>56</v>
      </c>
      <c r="M30" s="7">
        <f t="shared" si="13"/>
        <v>20</v>
      </c>
      <c r="N30" s="7">
        <f t="shared" si="14"/>
        <v>40</v>
      </c>
    </row>
    <row r="31" spans="1:25" x14ac:dyDescent="0.25">
      <c r="A31" s="7" t="s">
        <v>226</v>
      </c>
      <c r="B31" s="7" t="s">
        <v>233</v>
      </c>
      <c r="C31" s="6">
        <v>0.66666666666666663</v>
      </c>
      <c r="D31" s="6">
        <v>0.9375</v>
      </c>
      <c r="E31" s="6">
        <f t="shared" si="15"/>
        <v>0.27083333333333337</v>
      </c>
      <c r="F31" s="7" t="s">
        <v>241</v>
      </c>
      <c r="G31" s="7">
        <v>36</v>
      </c>
      <c r="H31" s="7">
        <f t="shared" si="8"/>
        <v>64</v>
      </c>
      <c r="I31" s="7">
        <f t="shared" si="9"/>
        <v>32</v>
      </c>
      <c r="J31" s="7">
        <f t="shared" si="10"/>
        <v>60</v>
      </c>
      <c r="K31" s="7">
        <f t="shared" si="11"/>
        <v>28</v>
      </c>
      <c r="L31" s="7">
        <f t="shared" si="12"/>
        <v>56</v>
      </c>
      <c r="M31" s="7">
        <f t="shared" si="13"/>
        <v>20</v>
      </c>
      <c r="N31" s="7">
        <f t="shared" si="14"/>
        <v>40</v>
      </c>
    </row>
    <row r="32" spans="1:25" x14ac:dyDescent="0.25">
      <c r="A32" s="7" t="s">
        <v>229</v>
      </c>
      <c r="B32" s="7" t="s">
        <v>225</v>
      </c>
      <c r="C32" s="6">
        <v>0.70833333333333337</v>
      </c>
      <c r="D32" s="6">
        <v>0.78472222222222221</v>
      </c>
      <c r="E32" s="6">
        <f t="shared" si="15"/>
        <v>7.638888888888884E-2</v>
      </c>
      <c r="F32" s="7" t="s">
        <v>237</v>
      </c>
      <c r="G32" s="7">
        <v>54</v>
      </c>
      <c r="H32" s="7">
        <f t="shared" si="8"/>
        <v>94</v>
      </c>
      <c r="I32" s="7">
        <f t="shared" si="9"/>
        <v>47</v>
      </c>
      <c r="J32" s="7">
        <f t="shared" si="10"/>
        <v>87</v>
      </c>
      <c r="K32" s="7">
        <f t="shared" si="11"/>
        <v>40</v>
      </c>
      <c r="L32" s="7">
        <f t="shared" si="12"/>
        <v>80</v>
      </c>
      <c r="M32" s="7">
        <f t="shared" si="13"/>
        <v>29</v>
      </c>
      <c r="N32" s="7">
        <f t="shared" si="14"/>
        <v>58</v>
      </c>
    </row>
    <row r="33" spans="1:14" x14ac:dyDescent="0.25">
      <c r="A33" s="7" t="s">
        <v>229</v>
      </c>
      <c r="B33" s="7" t="s">
        <v>227</v>
      </c>
      <c r="C33" s="6">
        <v>0.45833333333333331</v>
      </c>
      <c r="D33" s="6">
        <v>0.57638888888888895</v>
      </c>
      <c r="E33" s="6">
        <f t="shared" si="15"/>
        <v>0.11805555555555564</v>
      </c>
      <c r="F33" s="7" t="s">
        <v>237</v>
      </c>
      <c r="G33" s="7">
        <v>38</v>
      </c>
      <c r="H33" s="7">
        <f t="shared" si="8"/>
        <v>67</v>
      </c>
      <c r="I33" s="7">
        <f t="shared" si="9"/>
        <v>34</v>
      </c>
      <c r="J33" s="7">
        <f t="shared" si="10"/>
        <v>63</v>
      </c>
      <c r="K33" s="7">
        <f t="shared" si="11"/>
        <v>29</v>
      </c>
      <c r="L33" s="7">
        <f t="shared" si="12"/>
        <v>58</v>
      </c>
      <c r="M33" s="7">
        <f t="shared" si="13"/>
        <v>21</v>
      </c>
      <c r="N33" s="7">
        <f t="shared" si="14"/>
        <v>42</v>
      </c>
    </row>
    <row r="34" spans="1:14" x14ac:dyDescent="0.25">
      <c r="A34" s="7" t="s">
        <v>229</v>
      </c>
      <c r="B34" s="7" t="s">
        <v>228</v>
      </c>
      <c r="C34" s="6">
        <v>0.45833333333333331</v>
      </c>
      <c r="D34" s="6">
        <v>0.53472222222222221</v>
      </c>
      <c r="E34" s="6">
        <f t="shared" si="15"/>
        <v>7.6388888888888895E-2</v>
      </c>
      <c r="F34" s="7" t="s">
        <v>237</v>
      </c>
      <c r="G34" s="7">
        <v>28</v>
      </c>
      <c r="H34" s="7">
        <f t="shared" si="8"/>
        <v>50</v>
      </c>
      <c r="I34" s="7">
        <f t="shared" si="9"/>
        <v>26</v>
      </c>
      <c r="J34" s="7">
        <f t="shared" si="10"/>
        <v>48</v>
      </c>
      <c r="K34" s="7">
        <f t="shared" si="11"/>
        <v>22</v>
      </c>
      <c r="L34" s="7">
        <f t="shared" si="12"/>
        <v>44</v>
      </c>
      <c r="M34" s="7">
        <f t="shared" si="13"/>
        <v>16</v>
      </c>
      <c r="N34" s="7">
        <f t="shared" si="14"/>
        <v>32</v>
      </c>
    </row>
    <row r="35" spans="1:14" x14ac:dyDescent="0.25">
      <c r="A35" s="7" t="s">
        <v>231</v>
      </c>
      <c r="B35" s="7" t="s">
        <v>225</v>
      </c>
      <c r="C35" s="6">
        <v>0.57986111111111105</v>
      </c>
      <c r="D35" s="6">
        <v>0.78472222222222221</v>
      </c>
      <c r="E35" s="6">
        <f t="shared" si="15"/>
        <v>0.20486111111111116</v>
      </c>
      <c r="F35" s="7" t="s">
        <v>240</v>
      </c>
      <c r="G35" s="7">
        <v>67</v>
      </c>
      <c r="H35" s="7">
        <f t="shared" si="8"/>
        <v>116</v>
      </c>
      <c r="I35" s="7">
        <f t="shared" si="9"/>
        <v>57</v>
      </c>
      <c r="J35" s="7">
        <f t="shared" si="10"/>
        <v>106</v>
      </c>
      <c r="K35" s="7">
        <f t="shared" si="11"/>
        <v>49</v>
      </c>
      <c r="L35" s="7">
        <f t="shared" si="12"/>
        <v>98</v>
      </c>
      <c r="M35" s="7">
        <f t="shared" si="13"/>
        <v>36</v>
      </c>
      <c r="N35" s="7">
        <f t="shared" si="14"/>
        <v>72</v>
      </c>
    </row>
    <row r="36" spans="1:14" x14ac:dyDescent="0.25">
      <c r="A36" s="7" t="s">
        <v>231</v>
      </c>
      <c r="B36" s="7" t="s">
        <v>227</v>
      </c>
      <c r="C36" s="6">
        <v>0.57986111111111105</v>
      </c>
      <c r="D36" s="6">
        <v>0.61111111111111105</v>
      </c>
      <c r="E36" s="6">
        <f t="shared" si="15"/>
        <v>3.125E-2</v>
      </c>
      <c r="F36" s="7" t="s">
        <v>240</v>
      </c>
      <c r="G36" s="7">
        <v>19</v>
      </c>
      <c r="H36" s="7">
        <f t="shared" si="8"/>
        <v>35</v>
      </c>
      <c r="I36" s="7">
        <f t="shared" si="9"/>
        <v>19</v>
      </c>
      <c r="J36" s="7">
        <f t="shared" si="10"/>
        <v>35</v>
      </c>
      <c r="K36" s="7">
        <f t="shared" si="11"/>
        <v>16</v>
      </c>
      <c r="L36" s="7">
        <f t="shared" si="12"/>
        <v>32</v>
      </c>
      <c r="M36" s="7">
        <f t="shared" si="13"/>
        <v>12</v>
      </c>
      <c r="N36" s="7">
        <f t="shared" si="14"/>
        <v>24</v>
      </c>
    </row>
    <row r="37" spans="1:14" x14ac:dyDescent="0.25">
      <c r="A37" s="7" t="s">
        <v>231</v>
      </c>
      <c r="B37" s="7" t="s">
        <v>228</v>
      </c>
      <c r="C37" s="6">
        <v>0.54166666666666663</v>
      </c>
      <c r="D37" s="6">
        <v>0.57291666666666663</v>
      </c>
      <c r="E37" s="6">
        <f t="shared" si="15"/>
        <v>3.125E-2</v>
      </c>
      <c r="F37" s="7" t="s">
        <v>240</v>
      </c>
      <c r="G37" s="7"/>
      <c r="H37" s="7">
        <f t="shared" si="8"/>
        <v>2</v>
      </c>
      <c r="I37" s="7">
        <f t="shared" si="9"/>
        <v>3</v>
      </c>
      <c r="J37" s="7">
        <f t="shared" si="10"/>
        <v>5</v>
      </c>
      <c r="K37" s="7">
        <f t="shared" si="11"/>
        <v>2</v>
      </c>
      <c r="L37" s="7">
        <f t="shared" si="12"/>
        <v>4</v>
      </c>
      <c r="M37" s="7">
        <f t="shared" si="13"/>
        <v>2</v>
      </c>
      <c r="N37" s="7">
        <f t="shared" si="14"/>
        <v>4</v>
      </c>
    </row>
    <row r="38" spans="1:14" x14ac:dyDescent="0.25">
      <c r="A38" s="7" t="s">
        <v>231</v>
      </c>
      <c r="B38" s="7" t="s">
        <v>229</v>
      </c>
      <c r="C38" s="6">
        <v>0.57986111111111105</v>
      </c>
      <c r="D38" s="6">
        <v>0.70138888888888884</v>
      </c>
      <c r="E38" s="6">
        <f t="shared" si="15"/>
        <v>0.12152777777777779</v>
      </c>
      <c r="F38" s="7" t="s">
        <v>240</v>
      </c>
      <c r="G38" s="7">
        <v>49</v>
      </c>
      <c r="H38" s="7">
        <f t="shared" si="8"/>
        <v>86</v>
      </c>
      <c r="I38" s="7">
        <f t="shared" si="9"/>
        <v>43</v>
      </c>
      <c r="J38" s="7">
        <f t="shared" si="10"/>
        <v>80</v>
      </c>
      <c r="K38" s="7">
        <f t="shared" si="11"/>
        <v>37</v>
      </c>
      <c r="L38" s="7">
        <f t="shared" si="12"/>
        <v>74</v>
      </c>
      <c r="M38" s="7">
        <f t="shared" si="13"/>
        <v>27</v>
      </c>
      <c r="N38" s="7">
        <f t="shared" si="14"/>
        <v>54</v>
      </c>
    </row>
    <row r="39" spans="1:14" x14ac:dyDescent="0.25">
      <c r="A39" s="7" t="s">
        <v>231</v>
      </c>
      <c r="B39" s="7" t="s">
        <v>232</v>
      </c>
      <c r="C39" s="6">
        <v>0.57986111111111105</v>
      </c>
      <c r="D39" s="6">
        <v>0.59375</v>
      </c>
      <c r="E39" s="6">
        <f t="shared" si="15"/>
        <v>1.3888888888888951E-2</v>
      </c>
      <c r="F39" s="7" t="s">
        <v>240</v>
      </c>
      <c r="G39" s="7">
        <v>12</v>
      </c>
      <c r="H39" s="7">
        <f t="shared" si="8"/>
        <v>23</v>
      </c>
      <c r="I39" s="7">
        <f t="shared" si="9"/>
        <v>13</v>
      </c>
      <c r="J39" s="7">
        <f t="shared" si="10"/>
        <v>24</v>
      </c>
      <c r="K39" s="7">
        <f t="shared" si="11"/>
        <v>11</v>
      </c>
      <c r="L39" s="7">
        <f t="shared" si="12"/>
        <v>22</v>
      </c>
      <c r="M39" s="7">
        <f t="shared" si="13"/>
        <v>8</v>
      </c>
      <c r="N39" s="7">
        <f t="shared" si="14"/>
        <v>16</v>
      </c>
    </row>
    <row r="40" spans="1:14" x14ac:dyDescent="0.25">
      <c r="A40" s="7" t="s">
        <v>232</v>
      </c>
      <c r="B40" s="7" t="s">
        <v>225</v>
      </c>
      <c r="C40" s="6">
        <v>0.60069444444444442</v>
      </c>
      <c r="D40" s="6">
        <v>0.78472222222222221</v>
      </c>
      <c r="E40" s="6">
        <f t="shared" si="15"/>
        <v>0.18402777777777779</v>
      </c>
      <c r="F40" s="7" t="s">
        <v>240</v>
      </c>
      <c r="G40" s="7">
        <v>67</v>
      </c>
      <c r="H40" s="7">
        <f t="shared" si="8"/>
        <v>116</v>
      </c>
      <c r="I40" s="7">
        <f t="shared" si="9"/>
        <v>57</v>
      </c>
      <c r="J40" s="7">
        <f t="shared" si="10"/>
        <v>106</v>
      </c>
      <c r="K40" s="7">
        <f t="shared" si="11"/>
        <v>49</v>
      </c>
      <c r="L40" s="7">
        <f t="shared" si="12"/>
        <v>98</v>
      </c>
      <c r="M40" s="7">
        <f t="shared" si="13"/>
        <v>36</v>
      </c>
      <c r="N40" s="7">
        <f t="shared" si="14"/>
        <v>72</v>
      </c>
    </row>
    <row r="41" spans="1:14" x14ac:dyDescent="0.25">
      <c r="A41" s="7" t="s">
        <v>232</v>
      </c>
      <c r="B41" s="7" t="s">
        <v>227</v>
      </c>
      <c r="C41" s="6">
        <v>0.60069444444444442</v>
      </c>
      <c r="D41" s="6">
        <v>0.61111111111111105</v>
      </c>
      <c r="E41" s="6">
        <f t="shared" si="15"/>
        <v>1.041666666666663E-2</v>
      </c>
      <c r="F41" s="7" t="s">
        <v>240</v>
      </c>
      <c r="G41" s="7">
        <v>19</v>
      </c>
      <c r="H41" s="7">
        <f t="shared" si="8"/>
        <v>35</v>
      </c>
      <c r="I41" s="7">
        <f t="shared" si="9"/>
        <v>19</v>
      </c>
      <c r="J41" s="7">
        <f t="shared" si="10"/>
        <v>35</v>
      </c>
      <c r="K41" s="7">
        <f t="shared" si="11"/>
        <v>16</v>
      </c>
      <c r="L41" s="7">
        <f t="shared" si="12"/>
        <v>32</v>
      </c>
      <c r="M41" s="7">
        <f t="shared" si="13"/>
        <v>12</v>
      </c>
      <c r="N41" s="7">
        <f t="shared" si="14"/>
        <v>24</v>
      </c>
    </row>
    <row r="42" spans="1:14" x14ac:dyDescent="0.25">
      <c r="A42" s="7" t="s">
        <v>232</v>
      </c>
      <c r="B42" s="7" t="s">
        <v>228</v>
      </c>
      <c r="C42" s="6">
        <v>0.54166666666666663</v>
      </c>
      <c r="D42" s="6">
        <v>0.59375</v>
      </c>
      <c r="E42" s="6">
        <f t="shared" si="15"/>
        <v>5.208333333333337E-2</v>
      </c>
      <c r="F42" s="7" t="s">
        <v>240</v>
      </c>
      <c r="G42" s="7">
        <v>25</v>
      </c>
      <c r="H42" s="7">
        <f t="shared" si="8"/>
        <v>45</v>
      </c>
      <c r="I42" s="7">
        <f t="shared" si="9"/>
        <v>23</v>
      </c>
      <c r="J42" s="7">
        <f t="shared" si="10"/>
        <v>43</v>
      </c>
      <c r="K42" s="7">
        <f t="shared" si="11"/>
        <v>20</v>
      </c>
      <c r="L42" s="7">
        <f t="shared" si="12"/>
        <v>40</v>
      </c>
      <c r="M42" s="7">
        <f t="shared" si="13"/>
        <v>15</v>
      </c>
      <c r="N42" s="7">
        <f t="shared" si="14"/>
        <v>30</v>
      </c>
    </row>
    <row r="43" spans="1:14" x14ac:dyDescent="0.25">
      <c r="A43" s="7" t="s">
        <v>232</v>
      </c>
      <c r="B43" s="7" t="s">
        <v>229</v>
      </c>
      <c r="C43" s="6">
        <v>0.60069444444444442</v>
      </c>
      <c r="D43" s="6">
        <v>0.70138888888888884</v>
      </c>
      <c r="E43" s="6">
        <f t="shared" si="15"/>
        <v>0.10069444444444442</v>
      </c>
      <c r="F43" s="7" t="s">
        <v>240</v>
      </c>
      <c r="G43" s="7">
        <v>49</v>
      </c>
      <c r="H43" s="7">
        <f t="shared" si="8"/>
        <v>86</v>
      </c>
      <c r="I43" s="7">
        <f t="shared" si="9"/>
        <v>43</v>
      </c>
      <c r="J43" s="7">
        <f t="shared" si="10"/>
        <v>80</v>
      </c>
      <c r="K43" s="7">
        <f t="shared" si="11"/>
        <v>37</v>
      </c>
      <c r="L43" s="7">
        <f t="shared" si="12"/>
        <v>74</v>
      </c>
      <c r="M43" s="7">
        <f t="shared" si="13"/>
        <v>27</v>
      </c>
      <c r="N43" s="7">
        <f t="shared" si="14"/>
        <v>54</v>
      </c>
    </row>
    <row r="44" spans="1:14" x14ac:dyDescent="0.25">
      <c r="A44" s="7" t="s">
        <v>232</v>
      </c>
      <c r="B44" s="7" t="s">
        <v>231</v>
      </c>
      <c r="C44" s="6">
        <v>0.57986111111111105</v>
      </c>
      <c r="D44" s="6">
        <v>0.59375</v>
      </c>
      <c r="E44" s="6">
        <f t="shared" si="15"/>
        <v>1.3888888888888951E-2</v>
      </c>
      <c r="F44" s="7" t="s">
        <v>240</v>
      </c>
      <c r="G44" s="7">
        <v>26</v>
      </c>
      <c r="H44" s="7">
        <f t="shared" si="8"/>
        <v>47</v>
      </c>
      <c r="I44" s="7">
        <f t="shared" si="9"/>
        <v>24</v>
      </c>
      <c r="J44" s="7">
        <f t="shared" si="10"/>
        <v>45</v>
      </c>
      <c r="K44" s="7">
        <f t="shared" si="11"/>
        <v>21</v>
      </c>
      <c r="L44" s="7">
        <f t="shared" si="12"/>
        <v>42</v>
      </c>
      <c r="M44" s="7">
        <f t="shared" si="13"/>
        <v>15</v>
      </c>
      <c r="N44" s="7">
        <f t="shared" si="14"/>
        <v>30</v>
      </c>
    </row>
    <row r="45" spans="1:14" x14ac:dyDescent="0.25">
      <c r="A45" s="7" t="s">
        <v>233</v>
      </c>
      <c r="B45" s="7" t="s">
        <v>226</v>
      </c>
      <c r="C45" s="6">
        <v>0.9375</v>
      </c>
      <c r="D45" s="6">
        <v>0.27083333333333331</v>
      </c>
      <c r="E45" s="6">
        <v>0.33333333333333331</v>
      </c>
      <c r="F45" s="7" t="s">
        <v>242</v>
      </c>
      <c r="G45" s="7">
        <v>36</v>
      </c>
      <c r="H45" s="7">
        <f t="shared" si="8"/>
        <v>64</v>
      </c>
      <c r="I45" s="7">
        <f t="shared" si="9"/>
        <v>32</v>
      </c>
      <c r="J45" s="7">
        <f t="shared" si="10"/>
        <v>60</v>
      </c>
      <c r="K45" s="7">
        <f t="shared" si="11"/>
        <v>28</v>
      </c>
      <c r="L45" s="7">
        <f t="shared" si="12"/>
        <v>56</v>
      </c>
      <c r="M45" s="7">
        <f t="shared" si="13"/>
        <v>20</v>
      </c>
      <c r="N45" s="7">
        <f t="shared" si="14"/>
        <v>40</v>
      </c>
    </row>
    <row r="46" spans="1:14" x14ac:dyDescent="0.25">
      <c r="A46" s="7" t="s">
        <v>233</v>
      </c>
      <c r="B46" s="7" t="s">
        <v>226</v>
      </c>
      <c r="C46" s="6">
        <v>0.99930555555555556</v>
      </c>
      <c r="D46" s="6">
        <v>0.27083333333333331</v>
      </c>
      <c r="E46" s="6">
        <v>0.27083333333333331</v>
      </c>
      <c r="F46" s="7" t="s">
        <v>241</v>
      </c>
      <c r="G46" s="7">
        <v>36</v>
      </c>
      <c r="H46" s="7">
        <f t="shared" si="8"/>
        <v>64</v>
      </c>
      <c r="I46" s="7">
        <f t="shared" si="9"/>
        <v>32</v>
      </c>
      <c r="J46" s="7">
        <f t="shared" si="10"/>
        <v>60</v>
      </c>
      <c r="K46" s="7">
        <f t="shared" si="11"/>
        <v>28</v>
      </c>
      <c r="L46" s="7">
        <f t="shared" si="12"/>
        <v>56</v>
      </c>
      <c r="M46" s="7">
        <f t="shared" si="13"/>
        <v>20</v>
      </c>
      <c r="N46" s="7">
        <f t="shared" si="14"/>
        <v>40</v>
      </c>
    </row>
  </sheetData>
  <sortState ref="P3:S11">
    <sortCondition ref="P3:P11"/>
  </sortState>
  <mergeCells count="2">
    <mergeCell ref="G1:N1"/>
    <mergeCell ref="V2:Y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BLUE STAR-HELLENIC SEAWAYS</vt:lpstr>
      <vt:lpstr>ΑΝΕΚ</vt:lpstr>
      <vt:lpstr>ΖΑΝΤΕ</vt:lpstr>
      <vt:lpstr>ΜΙΝΟΑΝ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 Staurakidis</dc:creator>
  <cp:lastModifiedBy>Author</cp:lastModifiedBy>
  <dcterms:created xsi:type="dcterms:W3CDTF">2020-07-29T15:24:53Z</dcterms:created>
  <dcterms:modified xsi:type="dcterms:W3CDTF">2020-08-27T11:52:21Z</dcterms:modified>
</cp:coreProperties>
</file>